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标价牌" sheetId="2" r:id="rId1"/>
    <sheet name="价目表" sheetId="12" r:id="rId2"/>
  </sheets>
  <definedNames>
    <definedName name="_xlnm._FilterDatabase" localSheetId="1" hidden="1">价目表!$A$3:$N$47</definedName>
  </definedNames>
  <calcPr calcId="144525"/>
</workbook>
</file>

<file path=xl/sharedStrings.xml><?xml version="1.0" encoding="utf-8"?>
<sst xmlns="http://schemas.openxmlformats.org/spreadsheetml/2006/main" count="101">
  <si>
    <t>商品房销售标价牌</t>
  </si>
  <si>
    <t>开发企业名称</t>
  </si>
  <si>
    <t>余姚星凯置业有限公司</t>
  </si>
  <si>
    <t>楼盘名称</t>
  </si>
  <si>
    <t>江月府</t>
  </si>
  <si>
    <t>坐落位置</t>
  </si>
  <si>
    <t>余姚市城区里畈路北侧、中山北路东侧</t>
  </si>
  <si>
    <t>预售许可证号码</t>
  </si>
  <si>
    <t>甬余房预许（2020）第047号、甬余房预许（2021）第022号、甬余房预许（2021）第041号</t>
  </si>
  <si>
    <t>预售许可套数（幢数）</t>
  </si>
  <si>
    <t>住宅2058套，商铺7套，车位2215个</t>
  </si>
  <si>
    <t>土地性质</t>
  </si>
  <si>
    <t>出让</t>
  </si>
  <si>
    <t>土地使用起止年限</t>
  </si>
  <si>
    <t>2020年3月26日至2090年3月26日</t>
  </si>
  <si>
    <t>容积率</t>
  </si>
  <si>
    <t>建筑结构</t>
  </si>
  <si>
    <t>框剪结构</t>
  </si>
  <si>
    <t>绿化率</t>
  </si>
  <si>
    <t>车位配比率</t>
  </si>
  <si>
    <t>1：1.24</t>
  </si>
  <si>
    <t>装修状况</t>
  </si>
  <si>
    <t>毛坯</t>
  </si>
  <si>
    <t>房屋类型</t>
  </si>
  <si>
    <t>高层、商铺、车位</t>
  </si>
  <si>
    <t>房源概况</t>
  </si>
  <si>
    <t>户型</t>
  </si>
  <si>
    <t>三房两厅一卫、三房两厅两卫、四房两厅两卫</t>
  </si>
  <si>
    <t>建筑面积</t>
  </si>
  <si>
    <t>17744.42平方米</t>
  </si>
  <si>
    <t>可供销售房屋总套数</t>
  </si>
  <si>
    <t>住宅44套，车位976个</t>
  </si>
  <si>
    <t>当期销售推出商品房总套数</t>
  </si>
  <si>
    <t>调整：住宅44套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</si>
  <si>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</si>
  <si>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</si>
  <si>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</si>
  <si>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</si>
  <si>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</si>
  <si>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</si>
  <si>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</si>
  <si>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</si>
  <si>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</si>
  <si>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</si>
  <si>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</si>
  <si>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住宅优惠：1、一次性付款优惠1%； 2、项目审批优惠1%； 3、集团审批优惠8%。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</si>
  <si>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</si>
  <si>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</si>
  <si>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</si>
  <si>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</si>
  <si>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</si>
  <si>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</si>
  <si>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</si>
  <si>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</si>
  <si>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</si>
  <si>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</si>
  <si>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</si>
  <si>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</si>
  <si>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</si>
  <si>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</si>
  <si>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</si>
  <si>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</si>
  <si>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</si>
  <si>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苏州红星品维物业管理有限公司余姚分公司</t>
  </si>
  <si>
    <t>详见“前期物业管理服务协议”第四条内容</t>
  </si>
  <si>
    <t>1、 住宅：
   按建筑面积1-2层1.995元/平方米/月；
   按建筑面积3-11层2.185元/平方米/月；
   按建筑面积12-23层2.375元元/平方米/月；
   按建筑面积24层及以上2.565元/平方米/月；
2、商业用房：3.8元/平方米/月。
3、地下室部分：地下车位公共设施使用费，每只每月52.25元。
4、装修垃圾清运费：如委托物业公司清运的，物业公司按建筑面积住宅5元/平方米收取费用（费用不含砖块、砼等拆除垃圾，发生时另行协商）。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</si>
  <si>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</si>
  <si>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</si>
  <si>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</si>
  <si>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填报日期：2023年9月1日</t>
  </si>
  <si>
    <t xml:space="preserve">   </t>
  </si>
  <si>
    <t>商品房销售价目表</t>
  </si>
  <si>
    <t>楼盘名称：红星江月府</t>
  </si>
  <si>
    <t>填制日期：2023年9月1日</t>
  </si>
  <si>
    <t>幢号</t>
  </si>
  <si>
    <t>单元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</si>
  <si>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</si>
  <si>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</si>
  <si>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</si>
  <si>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</si>
  <si>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</si>
  <si>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</si>
  <si>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</si>
  <si>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</si>
  <si>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</si>
  <si>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</si>
  <si>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2幢</t>
  </si>
  <si>
    <t>2.9米</t>
  </si>
  <si>
    <t>三室两厅两卫</t>
  </si>
  <si>
    <t>元/m²</t>
  </si>
  <si>
    <t>未售</t>
  </si>
  <si>
    <t>3幢</t>
  </si>
  <si>
    <t>5幢</t>
  </si>
  <si>
    <t>6幢</t>
  </si>
  <si>
    <t>8幢</t>
  </si>
  <si>
    <t>四室两厅两卫</t>
  </si>
  <si>
    <t>9幢</t>
  </si>
  <si>
    <t>10幢</t>
  </si>
  <si>
    <t>三室两厅一卫</t>
  </si>
  <si>
    <t>合计</t>
  </si>
  <si>
    <t>价格举报电话：12358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</si>
</sst>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  <numFmt numFmtId="177" formatCode="0.00_);[Red]\(0.00\)"/>
    <numFmt numFmtId="178" formatCode="0_);[Red]\(0\)"/>
    <numFmt numFmtId="179" formatCode="0_ "/>
    <numFmt numFmtId="180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5" borderId="30" applyNumberFormat="0" applyAlignment="0" applyProtection="0">
      <alignment vertical="center"/>
    </xf>
    <xf numFmtId="0" fontId="16" fillId="15" borderId="26" applyNumberFormat="0" applyAlignment="0" applyProtection="0">
      <alignment vertical="center"/>
    </xf>
    <xf numFmtId="0" fontId="21" fillId="24" borderId="2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>
      <alignment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8" fontId="3" fillId="0" borderId="1" xfId="5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  <xf numFmtId="177" fontId="3" fillId="0" borderId="1" xfId="50" applyNumberFormat="1" applyFont="1" applyFill="1" applyBorder="1" applyAlignment="1">
      <alignment horizontal="center" vertical="center"/>
    </xf>
    <xf numFmtId="178" fontId="4" fillId="0" borderId="2" xfId="50" applyNumberFormat="1" applyFont="1" applyFill="1" applyBorder="1" applyAlignment="1">
      <alignment horizontal="left" vertical="center"/>
    </xf>
    <xf numFmtId="0" fontId="4" fillId="0" borderId="3" xfId="50" applyNumberFormat="1" applyFont="1" applyFill="1" applyBorder="1" applyAlignment="1">
      <alignment horizontal="left" vertical="center"/>
    </xf>
    <xf numFmtId="0" fontId="4" fillId="0" borderId="1" xfId="50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5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177" fontId="5" fillId="0" borderId="0" xfId="0" applyNumberFormat="1" applyFont="1" applyFill="1">
      <alignment vertical="center"/>
    </xf>
    <xf numFmtId="178" fontId="5" fillId="0" borderId="0" xfId="0" applyNumberFormat="1" applyFont="1" applyFill="1" applyAlignment="1">
      <alignment horizontal="center" vertical="center"/>
    </xf>
    <xf numFmtId="0" fontId="4" fillId="0" borderId="3" xfId="50" applyNumberFormat="1" applyFont="1" applyFill="1" applyBorder="1" applyAlignment="1">
      <alignment horizontal="center" vertical="center"/>
    </xf>
    <xf numFmtId="0" fontId="4" fillId="0" borderId="4" xfId="5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9" fontId="4" fillId="0" borderId="1" xfId="5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9" fontId="4" fillId="0" borderId="1" xfId="50" applyNumberFormat="1" applyFont="1" applyFill="1" applyBorder="1" applyAlignment="1" applyProtection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180" fontId="4" fillId="0" borderId="1" xfId="5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9" fontId="5" fillId="0" borderId="0" xfId="0" applyNumberFormat="1" applyFont="1" applyFill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9"/>
  <sheetViews>
    <sheetView showGridLines="0" tabSelected="1" zoomScale="85" zoomScaleNormal="85" workbookViewId="0">
      <selection activeCell="B1" sqref="B1:H23"/>
    </sheetView>
  </sheetViews>
  <sheetFormatPr defaultColWidth="9" defaultRowHeight="13.5" outlineLevelCol="7"/>
  <cols>
    <col min="1" max="1" width="1.875" style="46" customWidth="1"/>
    <col min="2" max="2" width="14" style="47" customWidth="1"/>
    <col min="3" max="4" width="9.625" style="46" customWidth="1"/>
    <col min="5" max="5" width="14.125" style="46" customWidth="1"/>
    <col min="6" max="6" width="15.25" style="46" customWidth="1"/>
    <col min="7" max="7" width="36.9083333333333" style="46" customWidth="1"/>
    <col min="8" max="8" width="22.375" style="46" customWidth="1"/>
    <col min="9" max="9" width="9" style="46"/>
    <col min="10" max="10" width="9.375" style="46"/>
    <col min="11" max="11" width="10.375" style="46"/>
    <col min="12" max="16384" width="9" style="46"/>
  </cols>
  <sheetData>
    <row r="1" ht="30" customHeight="1" spans="2:8">
      <c r="B1" s="48" t="s">
        <v>0</v>
      </c>
      <c r="C1" s="48"/>
      <c r="D1" s="48"/>
      <c r="E1" s="48"/>
      <c r="F1" s="48"/>
      <c r="G1" s="48"/>
      <c r="H1" s="48"/>
    </row>
    <row r="2" s="45" customFormat="1" ht="30" customHeight="1" spans="2:8">
      <c r="B2" s="49" t="s">
        <v>1</v>
      </c>
      <c r="C2" s="50" t="s">
        <v>2</v>
      </c>
      <c r="D2" s="50"/>
      <c r="E2" s="50"/>
      <c r="F2" s="51" t="s">
        <v>3</v>
      </c>
      <c r="G2" s="50" t="s">
        <v>4</v>
      </c>
      <c r="H2" s="52"/>
    </row>
    <row r="3" s="45" customFormat="1" ht="30" customHeight="1" spans="2:8">
      <c r="B3" s="53" t="s">
        <v>5</v>
      </c>
      <c r="C3" s="54" t="s">
        <v>6</v>
      </c>
      <c r="D3" s="55"/>
      <c r="E3" s="56"/>
      <c r="F3" s="57" t="s">
        <v>7</v>
      </c>
      <c r="G3" s="58" t="s">
        <v>8</v>
      </c>
      <c r="H3" s="59"/>
    </row>
    <row r="4" s="45" customFormat="1" ht="30" customHeight="1" spans="2:8">
      <c r="B4" s="60"/>
      <c r="C4" s="61"/>
      <c r="D4" s="62"/>
      <c r="E4" s="63"/>
      <c r="F4" s="64" t="s">
        <v>9</v>
      </c>
      <c r="G4" s="65" t="s">
        <v>10</v>
      </c>
      <c r="H4" s="66"/>
    </row>
    <row r="5" s="45" customFormat="1" ht="30" customHeight="1" spans="2:8">
      <c r="B5" s="67" t="s">
        <v>11</v>
      </c>
      <c r="C5" s="58" t="s">
        <v>12</v>
      </c>
      <c r="D5" s="57" t="s">
        <v>13</v>
      </c>
      <c r="E5" s="58" t="s">
        <v>14</v>
      </c>
      <c r="F5" s="58"/>
      <c r="G5" s="57" t="s">
        <v>15</v>
      </c>
      <c r="H5" s="59">
        <v>3</v>
      </c>
    </row>
    <row r="6" s="45" customFormat="1" ht="30" customHeight="1" spans="2:8">
      <c r="B6" s="67" t="s">
        <v>16</v>
      </c>
      <c r="C6" s="58" t="s">
        <v>17</v>
      </c>
      <c r="D6" s="57" t="s">
        <v>18</v>
      </c>
      <c r="E6" s="68">
        <v>0.3</v>
      </c>
      <c r="F6" s="57" t="s">
        <v>19</v>
      </c>
      <c r="G6" s="69" t="s">
        <v>20</v>
      </c>
      <c r="H6" s="70"/>
    </row>
    <row r="7" s="45" customFormat="1" ht="30" customHeight="1" spans="2:8">
      <c r="B7" s="67" t="s">
        <v>21</v>
      </c>
      <c r="C7" s="58" t="s">
        <v>22</v>
      </c>
      <c r="D7" s="58"/>
      <c r="E7" s="58"/>
      <c r="F7" s="57" t="s">
        <v>23</v>
      </c>
      <c r="G7" s="58" t="s">
        <v>24</v>
      </c>
      <c r="H7" s="59"/>
    </row>
    <row r="8" s="45" customFormat="1" ht="30" customHeight="1" spans="2:8">
      <c r="B8" s="67" t="s">
        <v>25</v>
      </c>
      <c r="C8" s="57" t="s">
        <v>26</v>
      </c>
      <c r="D8" s="58" t="s">
        <v>27</v>
      </c>
      <c r="E8" s="58"/>
      <c r="F8" s="57" t="s">
        <v>28</v>
      </c>
      <c r="G8" s="58" t="s">
        <v>29</v>
      </c>
      <c r="H8" s="59"/>
    </row>
    <row r="9" s="45" customFormat="1" ht="30" customHeight="1" spans="2:8">
      <c r="B9" s="67"/>
      <c r="C9" s="57" t="s">
        <v>30</v>
      </c>
      <c r="D9" s="57"/>
      <c r="E9" s="71" t="s">
        <v>31</v>
      </c>
      <c r="F9" s="71"/>
      <c r="G9" s="71"/>
      <c r="H9" s="72"/>
    </row>
    <row r="10" s="45" customFormat="1" ht="30" customHeight="1" spans="2:8">
      <c r="B10" s="67"/>
      <c r="C10" s="57" t="s">
        <v>32</v>
      </c>
      <c r="D10" s="57"/>
      <c r="E10" s="71" t="s">
        <v>33</v>
      </c>
      <c r="F10" s="71"/>
      <c r="G10" s="71"/>
      <c r="H10" s="72"/>
    </row>
    <row r="11" s="45" customFormat="1" ht="30" customHeight="1" spans="2:8">
      <c r="B11" s="67" t="s">
        <v>34</v>
      </c>
      <c r="C11" s="57" t="s">
        <v>35</v>
      </c>
      <c r="D11" s="57" t="s">
        <v>36</v>
      </c>
      <c r="E11" s="57" t="s">
        <v>37</v>
      </c>
      <c r="F11" s="57" t="s">
        <v>38</v>
      </c>
      <c r="G11" s="57" t="s">
        <v>39</v>
      </c>
      <c r="H11" s="73" t="s">
        <v>40</v>
      </c>
    </row>
    <row r="12" s="45" customFormat="1" ht="30" customHeight="1" spans="2:8">
      <c r="B12" s="67"/>
      <c r="C12" s="58" t="s">
        <v>41</v>
      </c>
      <c r="D12" s="58" t="s">
        <v>41</v>
      </c>
      <c r="E12" s="58" t="s">
        <v>42</v>
      </c>
      <c r="F12" s="58" t="s">
        <v>43</v>
      </c>
      <c r="G12" s="58" t="s">
        <v>41</v>
      </c>
      <c r="H12" s="59" t="s">
        <v>41</v>
      </c>
    </row>
    <row r="13" s="45" customFormat="1" ht="56.1" customHeight="1" spans="2:8">
      <c r="B13" s="74" t="s">
        <v>44</v>
      </c>
      <c r="C13" s="75"/>
      <c r="D13" s="76" t="s">
        <v>45</v>
      </c>
      <c r="E13" s="77"/>
      <c r="F13" s="77"/>
      <c r="G13" s="77"/>
      <c r="H13" s="78"/>
    </row>
    <row r="14" s="45" customFormat="1" ht="30" customHeight="1" spans="2:8">
      <c r="B14" s="67" t="s">
        <v>46</v>
      </c>
      <c r="C14" s="57" t="s">
        <v>47</v>
      </c>
      <c r="D14" s="57"/>
      <c r="E14" s="57" t="s">
        <v>48</v>
      </c>
      <c r="F14" s="57"/>
      <c r="G14" s="57" t="s">
        <v>49</v>
      </c>
      <c r="H14" s="73" t="s">
        <v>50</v>
      </c>
    </row>
    <row r="15" s="45" customFormat="1" ht="30" customHeight="1" spans="2:8">
      <c r="B15" s="67"/>
      <c r="C15" s="79" t="s">
        <v>51</v>
      </c>
      <c r="D15" s="80"/>
      <c r="E15" s="81" t="s">
        <v>52</v>
      </c>
      <c r="F15" s="75"/>
      <c r="G15" s="58" t="s">
        <v>53</v>
      </c>
      <c r="H15" s="59" t="s">
        <v>54</v>
      </c>
    </row>
    <row r="16" s="45" customFormat="1" ht="30" customHeight="1" spans="2:8">
      <c r="B16" s="67"/>
      <c r="C16" s="57" t="s">
        <v>55</v>
      </c>
      <c r="D16" s="57"/>
      <c r="E16" s="81" t="s">
        <v>52</v>
      </c>
      <c r="F16" s="75"/>
      <c r="G16" s="58" t="s">
        <v>56</v>
      </c>
      <c r="H16" s="59" t="s">
        <v>57</v>
      </c>
    </row>
    <row r="17" s="45" customFormat="1" ht="30" customHeight="1" spans="2:8">
      <c r="B17" s="67"/>
      <c r="C17" s="57" t="s">
        <v>58</v>
      </c>
      <c r="D17" s="57"/>
      <c r="E17" s="81" t="s">
        <v>52</v>
      </c>
      <c r="F17" s="75"/>
      <c r="G17" s="58" t="s">
        <v>53</v>
      </c>
      <c r="H17" s="59" t="s">
        <v>59</v>
      </c>
    </row>
    <row r="18" s="45" customFormat="1" ht="30" customHeight="1" spans="2:8">
      <c r="B18" s="67" t="s">
        <v>60</v>
      </c>
      <c r="C18" s="57" t="s">
        <v>61</v>
      </c>
      <c r="D18" s="57"/>
      <c r="E18" s="57" t="s">
        <v>62</v>
      </c>
      <c r="F18" s="57"/>
      <c r="G18" s="57" t="s">
        <v>48</v>
      </c>
      <c r="H18" s="73" t="s">
        <v>49</v>
      </c>
    </row>
    <row r="19" s="45" customFormat="1" ht="205.5" customHeight="1" spans="2:8">
      <c r="B19" s="67"/>
      <c r="C19" s="58" t="s">
        <v>63</v>
      </c>
      <c r="D19" s="58"/>
      <c r="E19" s="58" t="s">
        <v>64</v>
      </c>
      <c r="F19" s="58"/>
      <c r="G19" s="71" t="s">
        <v>65</v>
      </c>
      <c r="H19" s="59" t="s">
        <v>66</v>
      </c>
    </row>
    <row r="20" s="45" customFormat="1" ht="39" customHeight="1" spans="2:8">
      <c r="B20" s="82" t="s">
        <v>67</v>
      </c>
      <c r="C20" s="83" t="s">
        <v>68</v>
      </c>
      <c r="D20" s="84"/>
      <c r="E20" s="84"/>
      <c r="F20" s="84"/>
      <c r="G20" s="84"/>
      <c r="H20" s="85"/>
    </row>
    <row r="22" spans="5:8">
      <c r="E22" s="86"/>
      <c r="F22" s="86"/>
      <c r="G22" s="87" t="s">
        <v>69</v>
      </c>
      <c r="H22" s="87"/>
    </row>
    <row r="29" spans="7:7">
      <c r="G29" s="46" t="s">
        <v>70</v>
      </c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" right="0.4" top="0.63" bottom="0.58" header="0.3" footer="0.3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showGridLines="0" workbookViewId="0">
      <selection activeCell="A1" sqref="$A1:$XFD1048576"/>
    </sheetView>
  </sheetViews>
  <sheetFormatPr defaultColWidth="9" defaultRowHeight="20" customHeight="1"/>
  <cols>
    <col min="1" max="1" width="6.125" style="5" customWidth="1"/>
    <col min="2" max="2" width="5" style="6" customWidth="1"/>
    <col min="3" max="3" width="5.5" style="7" customWidth="1"/>
    <col min="4" max="4" width="7.5" style="6" customWidth="1"/>
    <col min="5" max="5" width="12.75" style="7" customWidth="1"/>
    <col min="6" max="6" width="9.125" style="7" customWidth="1"/>
    <col min="7" max="7" width="8.875" style="8" customWidth="1"/>
    <col min="8" max="8" width="9.375" style="8" customWidth="1"/>
    <col min="9" max="9" width="9.375" style="7" customWidth="1"/>
    <col min="10" max="10" width="10.125" style="7" customWidth="1"/>
    <col min="11" max="11" width="11.25" style="7" customWidth="1"/>
    <col min="12" max="12" width="9.125" style="7" customWidth="1"/>
    <col min="13" max="13" width="6.75" style="7" customWidth="1"/>
    <col min="14" max="14" width="11.125" style="9"/>
    <col min="15" max="15" width="11.125" style="10"/>
    <col min="16" max="16384" width="9" style="10"/>
  </cols>
  <sheetData>
    <row r="1" s="1" customFormat="1" customHeight="1" spans="1:14">
      <c r="A1" s="11" t="s">
        <v>71</v>
      </c>
      <c r="B1" s="12"/>
      <c r="C1" s="12"/>
      <c r="D1" s="12"/>
      <c r="E1" s="12"/>
      <c r="F1" s="12"/>
      <c r="G1" s="13"/>
      <c r="H1" s="13"/>
      <c r="I1" s="12"/>
      <c r="J1" s="12"/>
      <c r="K1" s="12"/>
      <c r="L1" s="12"/>
      <c r="M1" s="12"/>
      <c r="N1" s="9"/>
    </row>
    <row r="2" s="2" customFormat="1" customHeight="1" spans="1:14">
      <c r="A2" s="14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28" t="s">
        <v>73</v>
      </c>
      <c r="L2" s="28"/>
      <c r="M2" s="29"/>
      <c r="N2" s="30"/>
    </row>
    <row r="3" s="3" customFormat="1" ht="26" customHeight="1" spans="1:14">
      <c r="A3" s="16" t="s">
        <v>74</v>
      </c>
      <c r="B3" s="16" t="s">
        <v>75</v>
      </c>
      <c r="C3" s="16" t="s">
        <v>76</v>
      </c>
      <c r="D3" s="16" t="s">
        <v>77</v>
      </c>
      <c r="E3" s="16" t="s">
        <v>26</v>
      </c>
      <c r="F3" s="16" t="s">
        <v>78</v>
      </c>
      <c r="G3" s="17" t="s">
        <v>79</v>
      </c>
      <c r="H3" s="17" t="s">
        <v>80</v>
      </c>
      <c r="I3" s="16" t="s">
        <v>81</v>
      </c>
      <c r="J3" s="16" t="s">
        <v>82</v>
      </c>
      <c r="K3" s="31" t="s">
        <v>83</v>
      </c>
      <c r="L3" s="16" t="s">
        <v>84</v>
      </c>
      <c r="M3" s="16" t="s">
        <v>85</v>
      </c>
      <c r="N3" s="32"/>
    </row>
    <row r="4" s="3" customFormat="1" customHeight="1" spans="1:14">
      <c r="A4" s="18" t="s">
        <v>86</v>
      </c>
      <c r="B4" s="19">
        <v>1</v>
      </c>
      <c r="C4" s="19">
        <v>2801</v>
      </c>
      <c r="D4" s="16" t="s">
        <v>87</v>
      </c>
      <c r="E4" s="20" t="s">
        <v>88</v>
      </c>
      <c r="F4" s="21">
        <v>121.74</v>
      </c>
      <c r="G4" s="20">
        <v>94.7298</v>
      </c>
      <c r="H4" s="20">
        <v>27.0086</v>
      </c>
      <c r="I4" s="16" t="s">
        <v>89</v>
      </c>
      <c r="J4" s="22">
        <f t="shared" ref="J4:J10" si="0">ROUND(K4/F4,2)</f>
        <v>12803.06</v>
      </c>
      <c r="K4" s="22">
        <v>1558645</v>
      </c>
      <c r="L4" s="16" t="s">
        <v>90</v>
      </c>
      <c r="M4" s="33"/>
      <c r="N4" s="32"/>
    </row>
    <row r="5" s="3" customFormat="1" customHeight="1" spans="1:14">
      <c r="A5" s="18" t="s">
        <v>86</v>
      </c>
      <c r="B5" s="19">
        <v>2</v>
      </c>
      <c r="C5" s="19">
        <v>2804</v>
      </c>
      <c r="D5" s="16" t="s">
        <v>87</v>
      </c>
      <c r="E5" s="20" t="s">
        <v>88</v>
      </c>
      <c r="F5" s="21">
        <v>96.69</v>
      </c>
      <c r="G5" s="20">
        <v>75.2351</v>
      </c>
      <c r="H5" s="20">
        <v>21.4504</v>
      </c>
      <c r="I5" s="16" t="s">
        <v>89</v>
      </c>
      <c r="J5" s="22">
        <f t="shared" si="0"/>
        <v>12650.01</v>
      </c>
      <c r="K5" s="22">
        <v>1223129</v>
      </c>
      <c r="L5" s="16" t="s">
        <v>90</v>
      </c>
      <c r="M5" s="33"/>
      <c r="N5" s="32"/>
    </row>
    <row r="6" s="3" customFormat="1" customHeight="1" spans="1:14">
      <c r="A6" s="18" t="s">
        <v>86</v>
      </c>
      <c r="B6" s="19">
        <v>3</v>
      </c>
      <c r="C6" s="19">
        <v>2805</v>
      </c>
      <c r="D6" s="16" t="s">
        <v>87</v>
      </c>
      <c r="E6" s="20" t="s">
        <v>88</v>
      </c>
      <c r="F6" s="21">
        <v>96.64</v>
      </c>
      <c r="G6" s="20">
        <v>75.2011</v>
      </c>
      <c r="H6" s="20">
        <v>21.4408</v>
      </c>
      <c r="I6" s="16" t="s">
        <v>89</v>
      </c>
      <c r="J6" s="22">
        <f t="shared" si="0"/>
        <v>12598.99</v>
      </c>
      <c r="K6" s="22">
        <v>1217566</v>
      </c>
      <c r="L6" s="16" t="s">
        <v>90</v>
      </c>
      <c r="M6" s="33"/>
      <c r="N6" s="32"/>
    </row>
    <row r="7" s="3" customFormat="1" customHeight="1" spans="1:14">
      <c r="A7" s="18" t="s">
        <v>86</v>
      </c>
      <c r="B7" s="19">
        <v>3</v>
      </c>
      <c r="C7" s="19">
        <v>2806</v>
      </c>
      <c r="D7" s="16" t="s">
        <v>87</v>
      </c>
      <c r="E7" s="20" t="s">
        <v>88</v>
      </c>
      <c r="F7" s="21">
        <v>121.74</v>
      </c>
      <c r="G7" s="20">
        <v>94.7298</v>
      </c>
      <c r="H7" s="20">
        <v>27.0086</v>
      </c>
      <c r="I7" s="16" t="s">
        <v>89</v>
      </c>
      <c r="J7" s="22">
        <f t="shared" si="0"/>
        <v>12701.02</v>
      </c>
      <c r="K7" s="22">
        <v>1546222</v>
      </c>
      <c r="L7" s="16" t="s">
        <v>90</v>
      </c>
      <c r="M7" s="33"/>
      <c r="N7" s="32"/>
    </row>
    <row r="8" s="4" customFormat="1" customHeight="1" spans="1:14">
      <c r="A8" s="18" t="s">
        <v>91</v>
      </c>
      <c r="B8" s="19">
        <v>1</v>
      </c>
      <c r="C8" s="19">
        <v>201</v>
      </c>
      <c r="D8" s="16" t="s">
        <v>87</v>
      </c>
      <c r="E8" s="20" t="s">
        <v>88</v>
      </c>
      <c r="F8" s="21">
        <v>122.61</v>
      </c>
      <c r="G8" s="20">
        <v>95.8508</v>
      </c>
      <c r="H8" s="20">
        <v>26.7616</v>
      </c>
      <c r="I8" s="16" t="s">
        <v>89</v>
      </c>
      <c r="J8" s="22">
        <f t="shared" si="0"/>
        <v>15637.12</v>
      </c>
      <c r="K8" s="22">
        <v>1917267</v>
      </c>
      <c r="L8" s="16" t="s">
        <v>90</v>
      </c>
      <c r="M8" s="33"/>
      <c r="N8" s="32"/>
    </row>
    <row r="9" s="4" customFormat="1" customHeight="1" spans="1:14">
      <c r="A9" s="18" t="s">
        <v>91</v>
      </c>
      <c r="B9" s="19">
        <v>3</v>
      </c>
      <c r="C9" s="19">
        <v>205</v>
      </c>
      <c r="D9" s="16" t="s">
        <v>87</v>
      </c>
      <c r="E9" s="20" t="s">
        <v>88</v>
      </c>
      <c r="F9" s="21">
        <v>96.07</v>
      </c>
      <c r="G9" s="20">
        <v>75.1021</v>
      </c>
      <c r="H9" s="20">
        <v>20.9685</v>
      </c>
      <c r="I9" s="16" t="s">
        <v>89</v>
      </c>
      <c r="J9" s="22">
        <f t="shared" si="0"/>
        <v>15461.75</v>
      </c>
      <c r="K9" s="22">
        <v>1485410</v>
      </c>
      <c r="L9" s="16" t="s">
        <v>90</v>
      </c>
      <c r="M9" s="33"/>
      <c r="N9" s="32"/>
    </row>
    <row r="10" s="4" customFormat="1" customHeight="1" spans="1:14">
      <c r="A10" s="18" t="s">
        <v>91</v>
      </c>
      <c r="B10" s="19">
        <v>3</v>
      </c>
      <c r="C10" s="19">
        <v>206</v>
      </c>
      <c r="D10" s="16" t="s">
        <v>87</v>
      </c>
      <c r="E10" s="20" t="s">
        <v>88</v>
      </c>
      <c r="F10" s="21">
        <v>121.18</v>
      </c>
      <c r="G10" s="20">
        <v>94.7298</v>
      </c>
      <c r="H10" s="20">
        <v>26.4486</v>
      </c>
      <c r="I10" s="16" t="s">
        <v>89</v>
      </c>
      <c r="J10" s="22">
        <f t="shared" si="0"/>
        <v>15450.97</v>
      </c>
      <c r="K10" s="22">
        <v>1872348</v>
      </c>
      <c r="L10" s="16" t="s">
        <v>90</v>
      </c>
      <c r="M10" s="33"/>
      <c r="N10" s="32"/>
    </row>
    <row r="11" s="3" customFormat="1" customHeight="1" spans="1:14">
      <c r="A11" s="18" t="s">
        <v>92</v>
      </c>
      <c r="B11" s="19">
        <v>1</v>
      </c>
      <c r="C11" s="19">
        <v>201</v>
      </c>
      <c r="D11" s="16" t="s">
        <v>87</v>
      </c>
      <c r="E11" s="20" t="s">
        <v>88</v>
      </c>
      <c r="F11" s="21">
        <v>123.4</v>
      </c>
      <c r="G11" s="20">
        <v>94.6454</v>
      </c>
      <c r="H11" s="20">
        <v>28.7587</v>
      </c>
      <c r="I11" s="16" t="s">
        <v>89</v>
      </c>
      <c r="J11" s="22">
        <v>12987.76</v>
      </c>
      <c r="K11" s="22">
        <v>1602690</v>
      </c>
      <c r="L11" s="16" t="s">
        <v>90</v>
      </c>
      <c r="M11" s="33"/>
      <c r="N11" s="32"/>
    </row>
    <row r="12" s="3" customFormat="1" customHeight="1" spans="1:14">
      <c r="A12" s="18" t="s">
        <v>92</v>
      </c>
      <c r="B12" s="19">
        <v>2</v>
      </c>
      <c r="C12" s="19">
        <v>204</v>
      </c>
      <c r="D12" s="16" t="s">
        <v>87</v>
      </c>
      <c r="E12" s="20" t="s">
        <v>88</v>
      </c>
      <c r="F12" s="21">
        <v>124.98</v>
      </c>
      <c r="G12" s="20">
        <v>95.8508</v>
      </c>
      <c r="H12" s="20">
        <v>29.1249</v>
      </c>
      <c r="I12" s="16" t="s">
        <v>89</v>
      </c>
      <c r="J12" s="22">
        <f>ROUND(K12/F12,2)</f>
        <v>12885.72</v>
      </c>
      <c r="K12" s="33">
        <v>1610457</v>
      </c>
      <c r="L12" s="16" t="s">
        <v>90</v>
      </c>
      <c r="M12" s="33"/>
      <c r="N12" s="32"/>
    </row>
    <row r="13" s="3" customFormat="1" customHeight="1" spans="1:14">
      <c r="A13" s="18" t="s">
        <v>92</v>
      </c>
      <c r="B13" s="19">
        <v>1</v>
      </c>
      <c r="C13" s="19">
        <v>301</v>
      </c>
      <c r="D13" s="16" t="s">
        <v>87</v>
      </c>
      <c r="E13" s="20" t="s">
        <v>88</v>
      </c>
      <c r="F13" s="21">
        <v>123.4</v>
      </c>
      <c r="G13" s="20">
        <v>94.6454</v>
      </c>
      <c r="H13" s="20">
        <v>28.7587</v>
      </c>
      <c r="I13" s="16" t="s">
        <v>89</v>
      </c>
      <c r="J13" s="22">
        <f>ROUND(K13/F13,2)</f>
        <v>13497.96</v>
      </c>
      <c r="K13" s="22">
        <v>1665648</v>
      </c>
      <c r="L13" s="16" t="s">
        <v>90</v>
      </c>
      <c r="M13" s="33"/>
      <c r="N13" s="32"/>
    </row>
    <row r="14" s="3" customFormat="1" customHeight="1" spans="1:14">
      <c r="A14" s="18" t="s">
        <v>92</v>
      </c>
      <c r="B14" s="19">
        <v>2</v>
      </c>
      <c r="C14" s="19">
        <v>304</v>
      </c>
      <c r="D14" s="16" t="s">
        <v>87</v>
      </c>
      <c r="E14" s="20" t="s">
        <v>88</v>
      </c>
      <c r="F14" s="21">
        <v>124.98</v>
      </c>
      <c r="G14" s="20">
        <v>95.8508</v>
      </c>
      <c r="H14" s="20">
        <v>29.1249</v>
      </c>
      <c r="I14" s="16" t="s">
        <v>89</v>
      </c>
      <c r="J14" s="22">
        <f>ROUND(K14/F14,2)</f>
        <v>13395.92</v>
      </c>
      <c r="K14" s="33">
        <v>1674222</v>
      </c>
      <c r="L14" s="16" t="s">
        <v>90</v>
      </c>
      <c r="M14" s="33"/>
      <c r="N14" s="32"/>
    </row>
    <row r="15" s="3" customFormat="1" customHeight="1" spans="1:14">
      <c r="A15" s="18" t="s">
        <v>92</v>
      </c>
      <c r="B15" s="19">
        <v>1</v>
      </c>
      <c r="C15" s="19">
        <v>2601</v>
      </c>
      <c r="D15" s="16" t="s">
        <v>87</v>
      </c>
      <c r="E15" s="20" t="s">
        <v>88</v>
      </c>
      <c r="F15" s="21">
        <v>123.4</v>
      </c>
      <c r="G15" s="20">
        <v>94.6454</v>
      </c>
      <c r="H15" s="20">
        <v>28.7587</v>
      </c>
      <c r="I15" s="16" t="s">
        <v>89</v>
      </c>
      <c r="J15" s="22">
        <v>13110.2</v>
      </c>
      <c r="K15" s="22">
        <v>1617799</v>
      </c>
      <c r="L15" s="16" t="s">
        <v>90</v>
      </c>
      <c r="M15" s="33"/>
      <c r="N15" s="32"/>
    </row>
    <row r="16" s="3" customFormat="1" customHeight="1" spans="1:14">
      <c r="A16" s="18" t="s">
        <v>92</v>
      </c>
      <c r="B16" s="19">
        <v>1</v>
      </c>
      <c r="C16" s="19">
        <v>2602</v>
      </c>
      <c r="D16" s="16" t="s">
        <v>87</v>
      </c>
      <c r="E16" s="20" t="s">
        <v>88</v>
      </c>
      <c r="F16" s="21">
        <v>98.05</v>
      </c>
      <c r="G16" s="20">
        <v>75.2011</v>
      </c>
      <c r="H16" s="20">
        <v>22.8504</v>
      </c>
      <c r="I16" s="16" t="s">
        <v>89</v>
      </c>
      <c r="J16" s="22">
        <v>12906.12</v>
      </c>
      <c r="K16" s="22">
        <v>1265445</v>
      </c>
      <c r="L16" s="16" t="s">
        <v>90</v>
      </c>
      <c r="M16" s="33"/>
      <c r="N16" s="32"/>
    </row>
    <row r="17" s="3" customFormat="1" customHeight="1" spans="1:14">
      <c r="A17" s="18" t="s">
        <v>93</v>
      </c>
      <c r="B17" s="19">
        <v>1</v>
      </c>
      <c r="C17" s="19">
        <v>201</v>
      </c>
      <c r="D17" s="16" t="s">
        <v>87</v>
      </c>
      <c r="E17" s="20" t="s">
        <v>88</v>
      </c>
      <c r="F17" s="21">
        <v>122.96</v>
      </c>
      <c r="G17" s="20">
        <v>94.6454</v>
      </c>
      <c r="H17" s="20">
        <v>28.3102</v>
      </c>
      <c r="I17" s="16" t="s">
        <v>89</v>
      </c>
      <c r="J17" s="22">
        <v>12857.15</v>
      </c>
      <c r="K17" s="22">
        <v>1580915</v>
      </c>
      <c r="L17" s="16" t="s">
        <v>90</v>
      </c>
      <c r="M17" s="33"/>
      <c r="N17" s="32"/>
    </row>
    <row r="18" s="3" customFormat="1" customHeight="1" spans="1:14">
      <c r="A18" s="18" t="s">
        <v>93</v>
      </c>
      <c r="B18" s="19">
        <v>2</v>
      </c>
      <c r="C18" s="19">
        <v>203</v>
      </c>
      <c r="D18" s="16" t="s">
        <v>87</v>
      </c>
      <c r="E18" s="20" t="s">
        <v>88</v>
      </c>
      <c r="F18" s="21">
        <v>97.7</v>
      </c>
      <c r="G18" s="20">
        <v>75.2011</v>
      </c>
      <c r="H18" s="20">
        <v>22.494</v>
      </c>
      <c r="I18" s="16" t="s">
        <v>89</v>
      </c>
      <c r="J18" s="22">
        <v>12653.07</v>
      </c>
      <c r="K18" s="22">
        <v>1236205</v>
      </c>
      <c r="L18" s="16" t="s">
        <v>90</v>
      </c>
      <c r="M18" s="33"/>
      <c r="N18" s="32"/>
    </row>
    <row r="19" s="3" customFormat="1" customHeight="1" spans="1:14">
      <c r="A19" s="18" t="s">
        <v>93</v>
      </c>
      <c r="B19" s="19">
        <v>2</v>
      </c>
      <c r="C19" s="19">
        <v>204</v>
      </c>
      <c r="D19" s="16" t="s">
        <v>87</v>
      </c>
      <c r="E19" s="20" t="s">
        <v>88</v>
      </c>
      <c r="F19" s="21">
        <v>124.52</v>
      </c>
      <c r="G19" s="20">
        <v>95.8508</v>
      </c>
      <c r="H19" s="20">
        <v>28.6708</v>
      </c>
      <c r="I19" s="16" t="s">
        <v>89</v>
      </c>
      <c r="J19" s="22">
        <f>ROUND(K19/F19,2)</f>
        <v>12755.11</v>
      </c>
      <c r="K19" s="33">
        <v>1588266</v>
      </c>
      <c r="L19" s="16" t="s">
        <v>90</v>
      </c>
      <c r="M19" s="33"/>
      <c r="N19" s="32"/>
    </row>
    <row r="20" s="3" customFormat="1" customHeight="1" spans="1:14">
      <c r="A20" s="18" t="s">
        <v>93</v>
      </c>
      <c r="B20" s="19">
        <v>1</v>
      </c>
      <c r="C20" s="19">
        <v>301</v>
      </c>
      <c r="D20" s="16" t="s">
        <v>87</v>
      </c>
      <c r="E20" s="20" t="s">
        <v>88</v>
      </c>
      <c r="F20" s="21">
        <v>122.96</v>
      </c>
      <c r="G20" s="20">
        <v>94.6454</v>
      </c>
      <c r="H20" s="20">
        <v>28.3102</v>
      </c>
      <c r="I20" s="16" t="s">
        <v>89</v>
      </c>
      <c r="J20" s="22">
        <v>13367.34</v>
      </c>
      <c r="K20" s="22">
        <v>1643648</v>
      </c>
      <c r="L20" s="16" t="s">
        <v>90</v>
      </c>
      <c r="M20" s="33"/>
      <c r="N20" s="32"/>
    </row>
    <row r="21" s="3" customFormat="1" customHeight="1" spans="1:14">
      <c r="A21" s="18" t="s">
        <v>93</v>
      </c>
      <c r="B21" s="19">
        <v>1</v>
      </c>
      <c r="C21" s="19">
        <v>401</v>
      </c>
      <c r="D21" s="16" t="s">
        <v>87</v>
      </c>
      <c r="E21" s="20" t="s">
        <v>88</v>
      </c>
      <c r="F21" s="21">
        <v>122.96</v>
      </c>
      <c r="G21" s="20">
        <v>94.6454</v>
      </c>
      <c r="H21" s="20">
        <v>28.3102</v>
      </c>
      <c r="I21" s="16" t="s">
        <v>89</v>
      </c>
      <c r="J21" s="22">
        <v>13571.43</v>
      </c>
      <c r="K21" s="22">
        <v>1668743</v>
      </c>
      <c r="L21" s="16" t="s">
        <v>90</v>
      </c>
      <c r="M21" s="33"/>
      <c r="N21" s="32"/>
    </row>
    <row r="22" s="3" customFormat="1" customHeight="1" spans="1:14">
      <c r="A22" s="18" t="s">
        <v>93</v>
      </c>
      <c r="B22" s="19">
        <v>1</v>
      </c>
      <c r="C22" s="19">
        <v>3101</v>
      </c>
      <c r="D22" s="16" t="s">
        <v>87</v>
      </c>
      <c r="E22" s="20" t="s">
        <v>88</v>
      </c>
      <c r="F22" s="21">
        <v>122.96</v>
      </c>
      <c r="G22" s="20">
        <v>94.6454</v>
      </c>
      <c r="H22" s="20">
        <v>28.3102</v>
      </c>
      <c r="I22" s="16" t="s">
        <v>89</v>
      </c>
      <c r="J22" s="22">
        <f>ROUND(K22/F22,2)</f>
        <v>13377.56</v>
      </c>
      <c r="K22" s="22">
        <v>1644905</v>
      </c>
      <c r="L22" s="16" t="s">
        <v>90</v>
      </c>
      <c r="M22" s="33"/>
      <c r="N22" s="32"/>
    </row>
    <row r="23" s="3" customFormat="1" customHeight="1" spans="1:14">
      <c r="A23" s="18" t="s">
        <v>93</v>
      </c>
      <c r="B23" s="19">
        <v>1</v>
      </c>
      <c r="C23" s="19">
        <v>3201</v>
      </c>
      <c r="D23" s="16" t="s">
        <v>87</v>
      </c>
      <c r="E23" s="20" t="s">
        <v>88</v>
      </c>
      <c r="F23" s="21">
        <v>122.96</v>
      </c>
      <c r="G23" s="20">
        <v>94.6454</v>
      </c>
      <c r="H23" s="20">
        <v>28.3102</v>
      </c>
      <c r="I23" s="16" t="s">
        <v>89</v>
      </c>
      <c r="J23" s="22">
        <v>12867.35</v>
      </c>
      <c r="K23" s="22">
        <v>1582169</v>
      </c>
      <c r="L23" s="16" t="s">
        <v>90</v>
      </c>
      <c r="M23" s="33"/>
      <c r="N23" s="32"/>
    </row>
    <row r="24" s="3" customFormat="1" customHeight="1" spans="1:14">
      <c r="A24" s="18" t="s">
        <v>93</v>
      </c>
      <c r="B24" s="19">
        <v>1</v>
      </c>
      <c r="C24" s="19">
        <v>3202</v>
      </c>
      <c r="D24" s="16" t="s">
        <v>87</v>
      </c>
      <c r="E24" s="20" t="s">
        <v>88</v>
      </c>
      <c r="F24" s="21">
        <v>97.7</v>
      </c>
      <c r="G24" s="20">
        <v>75.2011</v>
      </c>
      <c r="H24" s="20">
        <v>22.494</v>
      </c>
      <c r="I24" s="16" t="s">
        <v>89</v>
      </c>
      <c r="J24" s="22">
        <f>ROUND(K24/F24,2)</f>
        <v>12663.27</v>
      </c>
      <c r="K24" s="22">
        <v>1237201</v>
      </c>
      <c r="L24" s="16" t="s">
        <v>90</v>
      </c>
      <c r="M24" s="33"/>
      <c r="N24" s="32"/>
    </row>
    <row r="25" s="3" customFormat="1" customHeight="1" spans="1:14">
      <c r="A25" s="18" t="s">
        <v>93</v>
      </c>
      <c r="B25" s="19">
        <v>2</v>
      </c>
      <c r="C25" s="19">
        <v>3203</v>
      </c>
      <c r="D25" s="16" t="s">
        <v>87</v>
      </c>
      <c r="E25" s="20" t="s">
        <v>88</v>
      </c>
      <c r="F25" s="21">
        <v>97.7</v>
      </c>
      <c r="G25" s="20">
        <v>75.2011</v>
      </c>
      <c r="H25" s="20">
        <v>22.494</v>
      </c>
      <c r="I25" s="16" t="s">
        <v>89</v>
      </c>
      <c r="J25" s="22">
        <f>ROUND(K25/F25,2)</f>
        <v>12663.27</v>
      </c>
      <c r="K25" s="22">
        <v>1237201</v>
      </c>
      <c r="L25" s="16" t="s">
        <v>90</v>
      </c>
      <c r="M25" s="33"/>
      <c r="N25" s="32"/>
    </row>
    <row r="26" s="3" customFormat="1" customHeight="1" spans="1:14">
      <c r="A26" s="18" t="s">
        <v>93</v>
      </c>
      <c r="B26" s="19">
        <v>2</v>
      </c>
      <c r="C26" s="19">
        <v>3204</v>
      </c>
      <c r="D26" s="16" t="s">
        <v>87</v>
      </c>
      <c r="E26" s="20" t="s">
        <v>88</v>
      </c>
      <c r="F26" s="21">
        <v>124.52</v>
      </c>
      <c r="G26" s="20">
        <v>95.8508</v>
      </c>
      <c r="H26" s="20">
        <v>28.6708</v>
      </c>
      <c r="I26" s="16" t="s">
        <v>89</v>
      </c>
      <c r="J26" s="22">
        <f t="shared" ref="J26:J47" si="1">ROUND(K26/F26,2)</f>
        <v>12765.31</v>
      </c>
      <c r="K26" s="22">
        <v>1589536</v>
      </c>
      <c r="L26" s="16" t="s">
        <v>90</v>
      </c>
      <c r="M26" s="33"/>
      <c r="N26" s="32"/>
    </row>
    <row r="27" s="3" customFormat="1" customHeight="1" spans="1:14">
      <c r="A27" s="18" t="s">
        <v>94</v>
      </c>
      <c r="B27" s="19">
        <v>1</v>
      </c>
      <c r="C27" s="19">
        <v>202</v>
      </c>
      <c r="D27" s="16" t="s">
        <v>87</v>
      </c>
      <c r="E27" s="20" t="s">
        <v>88</v>
      </c>
      <c r="F27" s="21">
        <v>111.19</v>
      </c>
      <c r="G27" s="20">
        <v>88.865</v>
      </c>
      <c r="H27" s="20">
        <v>22.3257</v>
      </c>
      <c r="I27" s="16" t="s">
        <v>89</v>
      </c>
      <c r="J27" s="22">
        <f t="shared" si="1"/>
        <v>13017.35</v>
      </c>
      <c r="K27" s="22">
        <v>1447399</v>
      </c>
      <c r="L27" s="16" t="s">
        <v>90</v>
      </c>
      <c r="M27" s="33"/>
      <c r="N27" s="32"/>
    </row>
    <row r="28" s="3" customFormat="1" customHeight="1" spans="1:14">
      <c r="A28" s="18" t="s">
        <v>94</v>
      </c>
      <c r="B28" s="19">
        <v>2</v>
      </c>
      <c r="C28" s="19">
        <v>204</v>
      </c>
      <c r="D28" s="16" t="s">
        <v>87</v>
      </c>
      <c r="E28" s="20" t="s">
        <v>88</v>
      </c>
      <c r="F28" s="21">
        <v>111.19</v>
      </c>
      <c r="G28" s="20">
        <v>88.865</v>
      </c>
      <c r="H28" s="20">
        <v>22.3257</v>
      </c>
      <c r="I28" s="16" t="s">
        <v>89</v>
      </c>
      <c r="J28" s="22">
        <f t="shared" si="1"/>
        <v>13068.37</v>
      </c>
      <c r="K28" s="33">
        <v>1453072</v>
      </c>
      <c r="L28" s="16" t="s">
        <v>90</v>
      </c>
      <c r="M28" s="33"/>
      <c r="N28" s="32"/>
    </row>
    <row r="29" s="3" customFormat="1" customHeight="1" spans="1:14">
      <c r="A29" s="18" t="s">
        <v>94</v>
      </c>
      <c r="B29" s="19">
        <v>3</v>
      </c>
      <c r="C29" s="19">
        <v>205</v>
      </c>
      <c r="D29" s="16" t="s">
        <v>87</v>
      </c>
      <c r="E29" s="20" t="s">
        <v>88</v>
      </c>
      <c r="F29" s="21">
        <v>111.19</v>
      </c>
      <c r="G29" s="20">
        <v>88.865</v>
      </c>
      <c r="H29" s="20">
        <v>22.3257</v>
      </c>
      <c r="I29" s="16" t="s">
        <v>89</v>
      </c>
      <c r="J29" s="22">
        <f t="shared" si="1"/>
        <v>13017.35</v>
      </c>
      <c r="K29" s="22">
        <v>1447399</v>
      </c>
      <c r="L29" s="16" t="s">
        <v>90</v>
      </c>
      <c r="M29" s="33"/>
      <c r="N29" s="32"/>
    </row>
    <row r="30" s="3" customFormat="1" customHeight="1" spans="1:14">
      <c r="A30" s="18" t="s">
        <v>94</v>
      </c>
      <c r="B30" s="19">
        <v>3</v>
      </c>
      <c r="C30" s="19">
        <v>305</v>
      </c>
      <c r="D30" s="16" t="s">
        <v>87</v>
      </c>
      <c r="E30" s="20" t="s">
        <v>88</v>
      </c>
      <c r="F30" s="21">
        <v>111.19</v>
      </c>
      <c r="G30" s="20">
        <v>88.865</v>
      </c>
      <c r="H30" s="20">
        <v>22.3257</v>
      </c>
      <c r="I30" s="16" t="s">
        <v>89</v>
      </c>
      <c r="J30" s="22">
        <f t="shared" si="1"/>
        <v>13527.56</v>
      </c>
      <c r="K30" s="22">
        <v>1504129</v>
      </c>
      <c r="L30" s="16" t="s">
        <v>90</v>
      </c>
      <c r="M30" s="33"/>
      <c r="N30" s="32"/>
    </row>
    <row r="31" s="3" customFormat="1" customHeight="1" spans="1:14">
      <c r="A31" s="18" t="s">
        <v>94</v>
      </c>
      <c r="B31" s="19">
        <v>2</v>
      </c>
      <c r="C31" s="19">
        <v>404</v>
      </c>
      <c r="D31" s="16" t="s">
        <v>87</v>
      </c>
      <c r="E31" s="20" t="s">
        <v>88</v>
      </c>
      <c r="F31" s="21">
        <v>111.19</v>
      </c>
      <c r="G31" s="20">
        <v>88.865</v>
      </c>
      <c r="H31" s="20">
        <v>22.3257</v>
      </c>
      <c r="I31" s="16" t="s">
        <v>89</v>
      </c>
      <c r="J31" s="22">
        <f t="shared" si="1"/>
        <v>13782.65</v>
      </c>
      <c r="K31" s="22">
        <v>1532493</v>
      </c>
      <c r="L31" s="16" t="s">
        <v>90</v>
      </c>
      <c r="M31" s="33"/>
      <c r="N31" s="32"/>
    </row>
    <row r="32" s="3" customFormat="1" customHeight="1" spans="1:14">
      <c r="A32" s="18" t="s">
        <v>94</v>
      </c>
      <c r="B32" s="19">
        <v>3</v>
      </c>
      <c r="C32" s="19">
        <v>405</v>
      </c>
      <c r="D32" s="16" t="s">
        <v>87</v>
      </c>
      <c r="E32" s="20" t="s">
        <v>88</v>
      </c>
      <c r="F32" s="21">
        <v>111.19</v>
      </c>
      <c r="G32" s="20">
        <v>88.865</v>
      </c>
      <c r="H32" s="20">
        <v>22.3257</v>
      </c>
      <c r="I32" s="16" t="s">
        <v>89</v>
      </c>
      <c r="J32" s="22">
        <f t="shared" si="1"/>
        <v>13731.64</v>
      </c>
      <c r="K32" s="33">
        <v>1526821</v>
      </c>
      <c r="L32" s="16" t="s">
        <v>90</v>
      </c>
      <c r="M32" s="33"/>
      <c r="N32" s="32"/>
    </row>
    <row r="33" s="4" customFormat="1" customHeight="1" spans="1:14">
      <c r="A33" s="18" t="s">
        <v>94</v>
      </c>
      <c r="B33" s="19">
        <v>3</v>
      </c>
      <c r="C33" s="19">
        <v>406</v>
      </c>
      <c r="D33" s="16" t="s">
        <v>87</v>
      </c>
      <c r="E33" s="20" t="s">
        <v>95</v>
      </c>
      <c r="F33" s="21">
        <v>138.18</v>
      </c>
      <c r="G33" s="20">
        <v>110.434</v>
      </c>
      <c r="H33" s="20">
        <v>27.7446</v>
      </c>
      <c r="I33" s="16" t="s">
        <v>89</v>
      </c>
      <c r="J33" s="22">
        <f t="shared" si="1"/>
        <v>13833.67</v>
      </c>
      <c r="K33" s="22">
        <v>1911537</v>
      </c>
      <c r="L33" s="16" t="s">
        <v>90</v>
      </c>
      <c r="M33" s="33"/>
      <c r="N33" s="32"/>
    </row>
    <row r="34" s="4" customFormat="1" customHeight="1" spans="1:14">
      <c r="A34" s="18" t="s">
        <v>94</v>
      </c>
      <c r="B34" s="19">
        <v>3</v>
      </c>
      <c r="C34" s="19">
        <v>2905</v>
      </c>
      <c r="D34" s="16" t="s">
        <v>87</v>
      </c>
      <c r="E34" s="20" t="s">
        <v>88</v>
      </c>
      <c r="F34" s="21">
        <v>111.19</v>
      </c>
      <c r="G34" s="20">
        <v>88.865</v>
      </c>
      <c r="H34" s="20">
        <v>22.3257</v>
      </c>
      <c r="I34" s="16" t="s">
        <v>89</v>
      </c>
      <c r="J34" s="22">
        <f t="shared" si="1"/>
        <v>13935.72</v>
      </c>
      <c r="K34" s="22">
        <v>1549513</v>
      </c>
      <c r="L34" s="16" t="s">
        <v>90</v>
      </c>
      <c r="M34" s="33"/>
      <c r="N34" s="32"/>
    </row>
    <row r="35" s="4" customFormat="1" customHeight="1" spans="1:14">
      <c r="A35" s="18" t="s">
        <v>94</v>
      </c>
      <c r="B35" s="19">
        <v>1</v>
      </c>
      <c r="C35" s="19">
        <v>3102</v>
      </c>
      <c r="D35" s="16" t="s">
        <v>87</v>
      </c>
      <c r="E35" s="20" t="s">
        <v>88</v>
      </c>
      <c r="F35" s="21">
        <v>111.19</v>
      </c>
      <c r="G35" s="20">
        <v>88.865</v>
      </c>
      <c r="H35" s="20">
        <v>22.3257</v>
      </c>
      <c r="I35" s="16" t="s">
        <v>89</v>
      </c>
      <c r="J35" s="22">
        <f t="shared" si="1"/>
        <v>13731.64</v>
      </c>
      <c r="K35" s="22">
        <v>1526821</v>
      </c>
      <c r="L35" s="16" t="s">
        <v>90</v>
      </c>
      <c r="M35" s="33"/>
      <c r="N35" s="32"/>
    </row>
    <row r="36" s="4" customFormat="1" customHeight="1" spans="1:14">
      <c r="A36" s="18" t="s">
        <v>94</v>
      </c>
      <c r="B36" s="19">
        <v>2</v>
      </c>
      <c r="C36" s="19">
        <v>3104</v>
      </c>
      <c r="D36" s="16" t="s">
        <v>87</v>
      </c>
      <c r="E36" s="20" t="s">
        <v>88</v>
      </c>
      <c r="F36" s="21">
        <v>111.19</v>
      </c>
      <c r="G36" s="20">
        <v>88.865</v>
      </c>
      <c r="H36" s="20">
        <v>22.3257</v>
      </c>
      <c r="I36" s="16" t="s">
        <v>89</v>
      </c>
      <c r="J36" s="22">
        <f t="shared" si="1"/>
        <v>13782.65</v>
      </c>
      <c r="K36" s="22">
        <v>1532493</v>
      </c>
      <c r="L36" s="16" t="s">
        <v>90</v>
      </c>
      <c r="M36" s="33"/>
      <c r="N36" s="32"/>
    </row>
    <row r="37" s="4" customFormat="1" customHeight="1" spans="1:14">
      <c r="A37" s="18" t="s">
        <v>94</v>
      </c>
      <c r="B37" s="19">
        <v>3</v>
      </c>
      <c r="C37" s="19">
        <v>3105</v>
      </c>
      <c r="D37" s="16" t="s">
        <v>87</v>
      </c>
      <c r="E37" s="20" t="s">
        <v>88</v>
      </c>
      <c r="F37" s="21">
        <v>111.19</v>
      </c>
      <c r="G37" s="20">
        <v>88.865</v>
      </c>
      <c r="H37" s="20">
        <v>22.3257</v>
      </c>
      <c r="I37" s="16" t="s">
        <v>89</v>
      </c>
      <c r="J37" s="22">
        <f t="shared" si="1"/>
        <v>13731.64</v>
      </c>
      <c r="K37" s="22">
        <v>1526821</v>
      </c>
      <c r="L37" s="16" t="s">
        <v>90</v>
      </c>
      <c r="M37" s="33"/>
      <c r="N37" s="32"/>
    </row>
    <row r="38" s="4" customFormat="1" customHeight="1" spans="1:14">
      <c r="A38" s="18" t="s">
        <v>94</v>
      </c>
      <c r="B38" s="19">
        <v>3</v>
      </c>
      <c r="C38" s="19">
        <v>3106</v>
      </c>
      <c r="D38" s="16" t="s">
        <v>87</v>
      </c>
      <c r="E38" s="20" t="s">
        <v>95</v>
      </c>
      <c r="F38" s="21">
        <v>138.18</v>
      </c>
      <c r="G38" s="20">
        <v>110.434</v>
      </c>
      <c r="H38" s="20">
        <v>27.7446</v>
      </c>
      <c r="I38" s="16" t="s">
        <v>89</v>
      </c>
      <c r="J38" s="22">
        <f t="shared" si="1"/>
        <v>13935.71</v>
      </c>
      <c r="K38" s="22">
        <v>1925637</v>
      </c>
      <c r="L38" s="16" t="s">
        <v>90</v>
      </c>
      <c r="M38" s="33"/>
      <c r="N38" s="32"/>
    </row>
    <row r="39" s="4" customFormat="1" customHeight="1" spans="1:14">
      <c r="A39" s="18" t="s">
        <v>94</v>
      </c>
      <c r="B39" s="19">
        <v>3</v>
      </c>
      <c r="C39" s="19">
        <v>3206</v>
      </c>
      <c r="D39" s="16" t="s">
        <v>87</v>
      </c>
      <c r="E39" s="20" t="s">
        <v>95</v>
      </c>
      <c r="F39" s="21">
        <v>138.18</v>
      </c>
      <c r="G39" s="20">
        <v>110.434</v>
      </c>
      <c r="H39" s="20">
        <v>27.7446</v>
      </c>
      <c r="I39" s="16" t="s">
        <v>89</v>
      </c>
      <c r="J39" s="22">
        <f t="shared" si="1"/>
        <v>13731.63</v>
      </c>
      <c r="K39" s="22">
        <v>1897437</v>
      </c>
      <c r="L39" s="16" t="s">
        <v>90</v>
      </c>
      <c r="M39" s="33"/>
      <c r="N39" s="32"/>
    </row>
    <row r="40" s="4" customFormat="1" customHeight="1" spans="1:14">
      <c r="A40" s="18" t="s">
        <v>94</v>
      </c>
      <c r="B40" s="19">
        <v>2</v>
      </c>
      <c r="C40" s="19">
        <v>3303</v>
      </c>
      <c r="D40" s="16" t="s">
        <v>87</v>
      </c>
      <c r="E40" s="20" t="s">
        <v>88</v>
      </c>
      <c r="F40" s="21">
        <v>111.19</v>
      </c>
      <c r="G40" s="20">
        <v>88.865</v>
      </c>
      <c r="H40" s="20">
        <v>22.3257</v>
      </c>
      <c r="I40" s="16" t="s">
        <v>89</v>
      </c>
      <c r="J40" s="22">
        <f t="shared" si="1"/>
        <v>13068.37</v>
      </c>
      <c r="K40" s="33">
        <v>1453072</v>
      </c>
      <c r="L40" s="16" t="s">
        <v>90</v>
      </c>
      <c r="M40" s="33"/>
      <c r="N40" s="32"/>
    </row>
    <row r="41" s="4" customFormat="1" customHeight="1" spans="1:14">
      <c r="A41" s="18" t="s">
        <v>94</v>
      </c>
      <c r="B41" s="19">
        <v>2</v>
      </c>
      <c r="C41" s="19">
        <v>3304</v>
      </c>
      <c r="D41" s="16" t="s">
        <v>87</v>
      </c>
      <c r="E41" s="20" t="s">
        <v>88</v>
      </c>
      <c r="F41" s="21">
        <v>111.19</v>
      </c>
      <c r="G41" s="20">
        <v>88.865</v>
      </c>
      <c r="H41" s="20">
        <v>22.3257</v>
      </c>
      <c r="I41" s="16" t="s">
        <v>89</v>
      </c>
      <c r="J41" s="22">
        <f t="shared" si="1"/>
        <v>13068.37</v>
      </c>
      <c r="K41" s="33">
        <v>1453072</v>
      </c>
      <c r="L41" s="16" t="s">
        <v>90</v>
      </c>
      <c r="M41" s="33"/>
      <c r="N41" s="32"/>
    </row>
    <row r="42" s="4" customFormat="1" customHeight="1" spans="1:14">
      <c r="A42" s="18" t="s">
        <v>94</v>
      </c>
      <c r="B42" s="19">
        <v>3</v>
      </c>
      <c r="C42" s="19">
        <v>3306</v>
      </c>
      <c r="D42" s="16" t="s">
        <v>87</v>
      </c>
      <c r="E42" s="20" t="s">
        <v>95</v>
      </c>
      <c r="F42" s="21">
        <v>138.18</v>
      </c>
      <c r="G42" s="20">
        <v>110.434</v>
      </c>
      <c r="H42" s="20">
        <v>27.7446</v>
      </c>
      <c r="I42" s="16" t="s">
        <v>89</v>
      </c>
      <c r="J42" s="22">
        <f t="shared" si="1"/>
        <v>13221.43</v>
      </c>
      <c r="K42" s="22">
        <v>1826937</v>
      </c>
      <c r="L42" s="16" t="s">
        <v>90</v>
      </c>
      <c r="M42" s="33"/>
      <c r="N42" s="32"/>
    </row>
    <row r="43" s="4" customFormat="1" customHeight="1" spans="1:14">
      <c r="A43" s="18" t="s">
        <v>96</v>
      </c>
      <c r="B43" s="19">
        <v>2</v>
      </c>
      <c r="C43" s="19">
        <v>1704</v>
      </c>
      <c r="D43" s="16" t="s">
        <v>87</v>
      </c>
      <c r="E43" s="20" t="s">
        <v>88</v>
      </c>
      <c r="F43" s="21">
        <v>96.38</v>
      </c>
      <c r="G43" s="20">
        <v>75.2351</v>
      </c>
      <c r="H43" s="20">
        <v>21.1464</v>
      </c>
      <c r="I43" s="16" t="s">
        <v>89</v>
      </c>
      <c r="J43" s="22">
        <f t="shared" si="1"/>
        <v>12969.61</v>
      </c>
      <c r="K43" s="22">
        <v>1250011</v>
      </c>
      <c r="L43" s="16" t="s">
        <v>90</v>
      </c>
      <c r="M43" s="33"/>
      <c r="N43" s="34"/>
    </row>
    <row r="44" s="3" customFormat="1" customHeight="1" spans="1:15">
      <c r="A44" s="18" t="s">
        <v>96</v>
      </c>
      <c r="B44" s="19">
        <v>3</v>
      </c>
      <c r="C44" s="19">
        <v>2805</v>
      </c>
      <c r="D44" s="16" t="s">
        <v>87</v>
      </c>
      <c r="E44" s="20" t="s">
        <v>88</v>
      </c>
      <c r="F44" s="20">
        <v>96.34</v>
      </c>
      <c r="G44" s="20">
        <v>75.2011</v>
      </c>
      <c r="H44" s="20">
        <v>21.1368</v>
      </c>
      <c r="I44" s="16" t="s">
        <v>89</v>
      </c>
      <c r="J44" s="22">
        <f t="shared" si="1"/>
        <v>12729.41</v>
      </c>
      <c r="K44" s="22">
        <v>1226351</v>
      </c>
      <c r="L44" s="16" t="s">
        <v>90</v>
      </c>
      <c r="M44" s="33"/>
      <c r="N44" s="34"/>
      <c r="O44" s="4"/>
    </row>
    <row r="45" s="3" customFormat="1" customHeight="1" spans="1:15">
      <c r="A45" s="18" t="s">
        <v>96</v>
      </c>
      <c r="B45" s="19">
        <v>3</v>
      </c>
      <c r="C45" s="19">
        <v>3105</v>
      </c>
      <c r="D45" s="16" t="s">
        <v>87</v>
      </c>
      <c r="E45" s="20" t="s">
        <v>88</v>
      </c>
      <c r="F45" s="20">
        <v>96.34</v>
      </c>
      <c r="G45" s="20">
        <v>75.2011</v>
      </c>
      <c r="H45" s="20">
        <v>21.1368</v>
      </c>
      <c r="I45" s="16" t="s">
        <v>89</v>
      </c>
      <c r="J45" s="22">
        <f t="shared" si="1"/>
        <v>12778.51</v>
      </c>
      <c r="K45" s="22">
        <f>1231251-169</f>
        <v>1231082</v>
      </c>
      <c r="L45" s="16" t="s">
        <v>90</v>
      </c>
      <c r="M45" s="33"/>
      <c r="N45" s="34"/>
      <c r="O45" s="4"/>
    </row>
    <row r="46" s="3" customFormat="1" customHeight="1" spans="1:15">
      <c r="A46" s="18" t="s">
        <v>96</v>
      </c>
      <c r="B46" s="19">
        <v>1</v>
      </c>
      <c r="C46" s="19">
        <v>3202</v>
      </c>
      <c r="D46" s="16" t="s">
        <v>87</v>
      </c>
      <c r="E46" s="20" t="s">
        <v>88</v>
      </c>
      <c r="F46" s="20">
        <v>96.34</v>
      </c>
      <c r="G46" s="20">
        <v>75.2011</v>
      </c>
      <c r="H46" s="20">
        <v>21.1368</v>
      </c>
      <c r="I46" s="16" t="s">
        <v>89</v>
      </c>
      <c r="J46" s="22">
        <f t="shared" si="1"/>
        <v>12249.02</v>
      </c>
      <c r="K46" s="22">
        <v>1180071</v>
      </c>
      <c r="L46" s="16" t="s">
        <v>90</v>
      </c>
      <c r="M46" s="33"/>
      <c r="N46" s="34"/>
      <c r="O46" s="4"/>
    </row>
    <row r="47" s="3" customFormat="1" customHeight="1" spans="1:14">
      <c r="A47" s="18" t="s">
        <v>97</v>
      </c>
      <c r="B47" s="19">
        <v>2</v>
      </c>
      <c r="C47" s="19">
        <v>2204</v>
      </c>
      <c r="D47" s="16" t="s">
        <v>87</v>
      </c>
      <c r="E47" s="20" t="s">
        <v>98</v>
      </c>
      <c r="F47" s="21">
        <v>89.86</v>
      </c>
      <c r="G47" s="20">
        <v>68.8616</v>
      </c>
      <c r="H47" s="20">
        <v>21.0029</v>
      </c>
      <c r="I47" s="16" t="s">
        <v>89</v>
      </c>
      <c r="J47" s="22">
        <f t="shared" si="1"/>
        <v>14023.34</v>
      </c>
      <c r="K47" s="22">
        <v>1260137</v>
      </c>
      <c r="L47" s="16" t="s">
        <v>90</v>
      </c>
      <c r="M47" s="33"/>
      <c r="N47" s="32"/>
    </row>
    <row r="48" s="4" customFormat="1" customHeight="1" spans="1:14">
      <c r="A48" s="22"/>
      <c r="B48" s="16"/>
      <c r="C48" s="16"/>
      <c r="D48" s="16"/>
      <c r="E48" s="16"/>
      <c r="F48" s="16"/>
      <c r="G48" s="17"/>
      <c r="H48" s="17"/>
      <c r="I48" s="16"/>
      <c r="J48" s="22"/>
      <c r="K48" s="22"/>
      <c r="L48" s="16"/>
      <c r="M48" s="16"/>
      <c r="N48" s="30"/>
    </row>
    <row r="49" s="4" customFormat="1" customHeight="1" spans="1:14">
      <c r="A49" s="22" t="s">
        <v>99</v>
      </c>
      <c r="B49" s="16">
        <f>SUBTOTAL(102,B4:B48)</f>
        <v>44</v>
      </c>
      <c r="C49" s="16"/>
      <c r="D49" s="16"/>
      <c r="E49" s="16"/>
      <c r="F49" s="16">
        <f>ROUND(SUBTOTAL(9,F4:F48),2)</f>
        <v>5014.08</v>
      </c>
      <c r="G49" s="16"/>
      <c r="H49" s="16"/>
      <c r="I49" s="16"/>
      <c r="J49" s="35">
        <f>ROUND(K49/F49,2)</f>
        <v>13348</v>
      </c>
      <c r="K49" s="31">
        <f>SUBTOTAL(9,K4:K48)</f>
        <v>66927942</v>
      </c>
      <c r="L49" s="16"/>
      <c r="M49" s="16"/>
      <c r="N49" s="30"/>
    </row>
    <row r="50" s="4" customFormat="1" customHeight="1" spans="1:14">
      <c r="A50" s="23" t="str">
        <f>"本表报备房源总套数"&amp;B49&amp;"套，总面积"&amp;F49&amp;"㎡，总价"&amp;K49&amp;"元，均单价"&amp;J49&amp;"元/㎡。"</f>
        <v>本表报备房源总套数44套，总面积5014.08㎡，总价66927942元，均单价13348元/㎡。</v>
      </c>
      <c r="B50" s="24"/>
      <c r="C50" s="25"/>
      <c r="D50" s="24"/>
      <c r="E50" s="25"/>
      <c r="F50" s="25"/>
      <c r="G50" s="26"/>
      <c r="H50" s="26"/>
      <c r="I50" s="36"/>
      <c r="J50" s="36"/>
      <c r="K50" s="37"/>
      <c r="L50" s="36"/>
      <c r="M50" s="36"/>
      <c r="N50" s="30"/>
    </row>
    <row r="51" s="4" customFormat="1" customHeight="1" spans="1:14">
      <c r="A51" s="27"/>
      <c r="B51" s="24"/>
      <c r="C51" s="25"/>
      <c r="D51" s="24"/>
      <c r="E51" s="25"/>
      <c r="F51" s="25"/>
      <c r="G51" s="26"/>
      <c r="H51" s="26"/>
      <c r="I51" s="36"/>
      <c r="J51" s="36"/>
      <c r="K51" s="38"/>
      <c r="L51" s="25"/>
      <c r="M51" s="36"/>
      <c r="N51" s="30"/>
    </row>
    <row r="52" s="4" customFormat="1" customHeight="1" spans="1:14">
      <c r="A52" s="27"/>
      <c r="B52" s="24"/>
      <c r="C52" s="25"/>
      <c r="D52" s="24"/>
      <c r="E52" s="25"/>
      <c r="F52" s="25"/>
      <c r="G52" s="26"/>
      <c r="H52" s="26"/>
      <c r="I52" s="36"/>
      <c r="J52" s="39" t="s">
        <v>100</v>
      </c>
      <c r="K52" s="40"/>
      <c r="L52" s="40"/>
      <c r="M52" s="36"/>
      <c r="N52" s="30"/>
    </row>
    <row r="53" customHeight="1" spans="9:13">
      <c r="I53" s="41"/>
      <c r="J53" s="42"/>
      <c r="K53" s="43"/>
      <c r="L53" s="42"/>
      <c r="M53" s="41"/>
    </row>
    <row r="54" customHeight="1" spans="9:13">
      <c r="I54" s="41"/>
      <c r="J54" s="42"/>
      <c r="K54" s="42"/>
      <c r="L54" s="42"/>
      <c r="M54" s="41"/>
    </row>
    <row r="55" customHeight="1" spans="11:11">
      <c r="K55" s="44"/>
    </row>
    <row r="56" customHeight="1" spans="11:11">
      <c r="K56" s="44"/>
    </row>
    <row r="57" customHeight="1" spans="11:11">
      <c r="K57" s="44"/>
    </row>
  </sheetData>
  <mergeCells count="5">
    <mergeCell ref="A1:M1"/>
    <mergeCell ref="A2:J2"/>
    <mergeCell ref="K2:M2"/>
    <mergeCell ref="J52:L52"/>
    <mergeCell ref="J54:L54"/>
  </mergeCells>
  <pageMargins left="0.700694444444445" right="0.700694444444445" top="0.751388888888889" bottom="0.751388888888889" header="0.298611111111111" footer="0.298611111111111"/>
  <pageSetup paperSize="9" scale="66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2006-09-13T11:21:00Z</dcterms:created>
  <cp:lastPrinted>2021-03-09T03:16:00Z</cp:lastPrinted>
  <dcterms:modified xsi:type="dcterms:W3CDTF">2023-09-14T04:16:52Z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A0B552274479424699B2D256C86155AA_13</vt:lpwstr>
  </property>
</Properties>
</file>