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5" windowHeight="9420" tabRatio="680" activeTab="1"/>
  </bookViews>
  <sheets>
    <sheet name="标价牌" sheetId="2" r:id="rId1"/>
    <sheet name="多层价目表" sheetId="11" r:id="rId2"/>
    <sheet name="小高层价目表" sheetId="12" r:id="rId3"/>
    <sheet name="高层价目表" sheetId="13" r:id="rId4"/>
    <sheet name="商铺价目表" sheetId="10" r:id="rId5"/>
    <sheet name="Sheet1" sheetId="14" r:id="rId6"/>
  </sheets>
  <definedNames>
    <definedName name="_xlnm._FilterDatabase" localSheetId="1" hidden="1">多层价目表!$A$4:$Q$48</definedName>
    <definedName name="_xlnm._FilterDatabase" localSheetId="3" hidden="1">高层价目表!$A$4:$Q$248</definedName>
    <definedName name="_xlnm._FilterDatabase" localSheetId="4" hidden="1">商铺价目表!$A$4:$N$28</definedName>
    <definedName name="_xlnm._FilterDatabase" localSheetId="2" hidden="1">小高层价目表!$A$4:$Q$70</definedName>
    <definedName name="_xlnm.Print_Area" localSheetId="0">标价牌!$B$1:$H$22</definedName>
    <definedName name="_xlnm.Print_Area" localSheetId="1">多层价目表!$A$1:$M$51</definedName>
    <definedName name="_xlnm.Print_Area" localSheetId="3">高层价目表!$A$1:$M$249</definedName>
    <definedName name="_xlnm.Print_Area" localSheetId="4">商铺价目表!$A$1:$M$29</definedName>
    <definedName name="_xlnm.Print_Area" localSheetId="2">小高层价目表!$A$1:$M$73</definedName>
    <definedName name="_xlnm.Print_Titles" localSheetId="3">高层价目表!$1:$4</definedName>
    <definedName name="_xlnm.Print_Titles" localSheetId="4">商铺价目表!$1:$4</definedName>
    <definedName name="_xlnm.Print_Titles" localSheetId="2">小高层价目表!$1:$4</definedName>
  </definedNames>
  <calcPr calcId="125725"/>
</workbook>
</file>

<file path=xl/calcChain.xml><?xml version="1.0" encoding="utf-8"?>
<calcChain xmlns="http://schemas.openxmlformats.org/spreadsheetml/2006/main">
  <c r="K26" i="10"/>
  <c r="J26"/>
  <c r="H26"/>
  <c r="G26"/>
  <c r="F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A246" i="13"/>
  <c r="K245"/>
  <c r="J245"/>
  <c r="H245"/>
  <c r="G245"/>
  <c r="F245"/>
  <c r="C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A70" i="12"/>
  <c r="K69"/>
  <c r="J69"/>
  <c r="H69"/>
  <c r="G69"/>
  <c r="F69"/>
  <c r="C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A48" i="11"/>
  <c r="K47"/>
  <c r="J47"/>
  <c r="H47"/>
  <c r="G47"/>
  <c r="F47"/>
  <c r="C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<sst xmlns="http://schemas.openxmlformats.org/spreadsheetml/2006/main" count="1677" uniqueCount="138">
  <si>
    <t>开发企业名称</t>
  </si>
  <si>
    <t>余姚绿城浙善置业有限公司</t>
  </si>
  <si>
    <t>楼盘名称</t>
  </si>
  <si>
    <t>坐落位置</t>
  </si>
  <si>
    <t>余姚市凤山街道阳明东路北侧、中山北路西侧</t>
  </si>
  <si>
    <t>预售许可证号码</t>
  </si>
  <si>
    <t>预售许可套数（幢数）</t>
  </si>
  <si>
    <t>土地性质</t>
  </si>
  <si>
    <t>城镇住宅用地</t>
  </si>
  <si>
    <t>土地使用起止年限</t>
  </si>
  <si>
    <t>2019/9/15——2089/9/15</t>
  </si>
  <si>
    <t>容积率</t>
  </si>
  <si>
    <t>建筑结构</t>
  </si>
  <si>
    <t>框剪结构</t>
  </si>
  <si>
    <t>绿化率</t>
  </si>
  <si>
    <t>车位配比率</t>
  </si>
  <si>
    <t>1:1.67</t>
  </si>
  <si>
    <t>装修状况</t>
  </si>
  <si>
    <t>毛坯</t>
  </si>
  <si>
    <t>房屋类型</t>
  </si>
  <si>
    <t>多层、小高层、高层、商业
（另有地下储藏间）</t>
  </si>
  <si>
    <t>房源概况</t>
  </si>
  <si>
    <t>户型</t>
  </si>
  <si>
    <t>三房两厅两卫/四房两厅两卫/四房两厅三卫/四房两厅五卫/五房两厅五卫</t>
  </si>
  <si>
    <t>建筑面积</t>
  </si>
  <si>
    <t>52401.29㎡（其中住宅49926.45㎡，商业1531.99㎡，地下储藏间面积942.85㎡）</t>
  </si>
  <si>
    <t>可供销售房屋总套数</t>
  </si>
  <si>
    <t>住宅346套，商铺21套，地下储藏间14间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</si>
  <si>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</si>
  <si>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</si>
  <si>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</si>
  <si>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</si>
  <si>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</si>
  <si>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</si>
  <si>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</si>
  <si>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</si>
  <si>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</si>
  <si>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</si>
  <si>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</si>
  <si>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详见附件1（凤鸣云庐1#/2#/4#/5#/9#/10#/22#/25#/26#/27#优惠公示）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</si>
  <si>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</si>
  <si>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</si>
  <si>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</si>
  <si>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</si>
  <si>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</si>
  <si>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权证代办费</t>
  </si>
  <si>
    <t>按实收取</t>
  </si>
  <si>
    <t>根据代办公司规定</t>
  </si>
  <si>
    <t>代办公司</t>
  </si>
  <si>
    <t>物业专项维修资金</t>
  </si>
  <si>
    <t>根据相关政策文件规定</t>
  </si>
  <si>
    <t>余姚市住房和城乡建设局</t>
  </si>
  <si>
    <t>契税、印花税、登记费</t>
  </si>
  <si>
    <t>余姚财政局</t>
  </si>
  <si>
    <t>前期物业服务</t>
  </si>
  <si>
    <t>物业服务单位名称</t>
  </si>
  <si>
    <t>服务内容与标准</t>
  </si>
  <si>
    <t>绿城物业服务集团有限公司</t>
  </si>
  <si>
    <t>详见“前期物业管理服务协议”第四条内容</t>
  </si>
  <si>
    <t>1、小高层、高层住宅：按建筑面积1-3层每月每平方米2.95元；按建筑面积4-9层每月每平方米3.20元；按建筑面积10层及以上层每月每平方米3.40元；
2、多层住宅：按建筑面积1-2层每月每平方米3.25元，3层及以上每月每平方米3.45元。
3、商业：按建筑面积每月每平方米5.00元；
4、地下室部分：地下车位公共设施使用费，每车位每月60元。
5、装修垃圾清运费：业主可以自行委托清运单位清运，也可委托物业清运，如委托物业公司清运的，物业公司按建筑面积住宅5元/平方米收取费用(费用不含砖块、砼等拆除垃圾，发生时另行协商)。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</si>
  <si>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</si>
  <si>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</si>
  <si>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</si>
  <si>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</si>
  <si>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楼盘名称：凤鸣云庐（多层住宅）</t>
  </si>
  <si>
    <t>填制日期：2020年8月25日</t>
  </si>
  <si>
    <t>幢号</t>
  </si>
  <si>
    <t>单元</t>
  </si>
  <si>
    <t>室号</t>
  </si>
  <si>
    <t>层高</t>
  </si>
  <si>
    <t>建筑面积（㎡）</t>
  </si>
  <si>
    <t>套内建筑面积（㎡）</t>
  </si>
  <si>
    <t>公摊建筑面积（㎡）</t>
  </si>
  <si>
    <t>计价单位</t>
  </si>
  <si>
    <t>销售单价</t>
  </si>
  <si>
    <t>房屋总价（元）</t>
  </si>
  <si>
    <t>销售状态</t>
  </si>
  <si>
    <t>备注</t>
  </si>
  <si>
    <t>约3.15米/约3.15米</t>
  </si>
  <si>
    <t>四房两厅五卫</t>
  </si>
  <si>
    <t>元/㎡</t>
  </si>
  <si>
    <t>未售</t>
  </si>
  <si>
    <t>另包含有一间储藏间D-9-1-101，建筑面积66.67㎡。</t>
  </si>
  <si>
    <t>五房两厅五卫</t>
  </si>
  <si>
    <t>另包含有一间储藏间D-9-1-102，建筑面积67.94㎡。</t>
  </si>
  <si>
    <t>另包含有一间储藏间D-9-2-103，建筑面积66.87㎡。</t>
  </si>
  <si>
    <t>另包含有一间储藏间D-9-2-104，建筑面积67.94㎡。</t>
  </si>
  <si>
    <t>另包含有一间储藏间D-9-3-105，建筑面积66.87㎡。</t>
  </si>
  <si>
    <t>另包含有一间储藏间D-9-3-106，建筑面积67.94㎡。</t>
  </si>
  <si>
    <t>另包含有一间储藏间D-9-4-107，建筑面积66.87㎡。</t>
  </si>
  <si>
    <t>另包含有一间储藏间D-9-4-108，建筑面积67.74㎡。</t>
  </si>
  <si>
    <t>另包含有一间储藏间D-10-1-101，建筑面积66.67㎡。</t>
  </si>
  <si>
    <t>另包含有一间储藏间D-10-1-102，建筑面积67.94㎡。</t>
  </si>
  <si>
    <t>另包含有一间储藏间D-10-2-103，建筑面积66.87㎡。</t>
  </si>
  <si>
    <t>另包含有一间储藏间D-10-2-104，建筑面积67.94㎡。</t>
  </si>
  <si>
    <t>另包含有一间储藏间D-10-3-105，建筑面积66.87㎡。</t>
  </si>
  <si>
    <t>另包含有一间储藏间D-10-3-106，建筑面积67.74㎡。</t>
  </si>
  <si>
    <t>合计</t>
  </si>
  <si>
    <t>价格举报电话：12358</t>
  </si>
  <si>
    <t>楼盘名称：凤鸣云庐（小高层住宅）</t>
  </si>
  <si>
    <t>约3.0米</t>
  </si>
  <si>
    <t>三房两厅两卫</t>
  </si>
  <si>
    <t>楼盘名称：凤鸣云庐（高层住宅）</t>
  </si>
  <si>
    <t>四房两厅两卫</t>
  </si>
  <si>
    <t>四房两厅三卫</t>
  </si>
  <si>
    <t>楼盘名称：凤鸣云庐（商业）</t>
  </si>
  <si>
    <t>套内建筑面积</t>
  </si>
  <si>
    <t>公摊建筑面积</t>
  </si>
  <si>
    <t>销售单价
（元/㎡）</t>
  </si>
  <si>
    <t>/</t>
  </si>
  <si>
    <t>332号</t>
  </si>
  <si>
    <t>约4.9米</t>
  </si>
  <si>
    <t>底商</t>
  </si>
  <si>
    <t>334号</t>
  </si>
  <si>
    <t>336号</t>
  </si>
  <si>
    <t>338号</t>
  </si>
  <si>
    <t>340号</t>
  </si>
  <si>
    <t>342号</t>
  </si>
  <si>
    <t>344号</t>
  </si>
  <si>
    <t>318号</t>
  </si>
  <si>
    <t>320号</t>
  </si>
  <si>
    <t>322号</t>
  </si>
  <si>
    <t>324号</t>
  </si>
  <si>
    <t>326号</t>
  </si>
  <si>
    <t>328号</t>
  </si>
  <si>
    <t>330号</t>
  </si>
  <si>
    <t>214号</t>
  </si>
  <si>
    <t>216号</t>
  </si>
  <si>
    <t>218号</t>
  </si>
  <si>
    <t>220号</t>
  </si>
  <si>
    <t>222号</t>
  </si>
  <si>
    <t>224号</t>
  </si>
  <si>
    <t>226号</t>
  </si>
  <si>
    <t>本表报备房源总套数21套，总面积1531.99㎡，总价73535520元，均单价48000元/㎡。</t>
  </si>
  <si>
    <t>建筑面积（㎡）</t>
    <phoneticPr fontId="9" type="noConversion"/>
  </si>
  <si>
    <t>凤鸣云庐</t>
    <phoneticPr fontId="9" type="noConversion"/>
  </si>
  <si>
    <t>商品房销售标价牌</t>
    <phoneticPr fontId="9" type="noConversion"/>
  </si>
  <si>
    <t>填报日期：2020年8月25日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</si>
</sst>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b/>
      <sz val="24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>
      <alignment vertical="center"/>
    </xf>
    <xf numFmtId="0" fontId="3" fillId="2" borderId="0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/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177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177" fontId="6" fillId="2" borderId="0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7" fillId="2" borderId="0" xfId="0" applyNumberFormat="1" applyFont="1" applyFill="1">
      <alignment vertical="center"/>
    </xf>
    <xf numFmtId="177" fontId="5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10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177" fontId="2" fillId="2" borderId="0" xfId="1" applyNumberFormat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left" vertical="center" wrapText="1"/>
    </xf>
    <xf numFmtId="177" fontId="6" fillId="2" borderId="0" xfId="1" applyNumberFormat="1" applyFont="1" applyFill="1" applyBorder="1" applyAlignment="1">
      <alignment horizontal="left" vertical="center"/>
    </xf>
    <xf numFmtId="176" fontId="6" fillId="2" borderId="0" xfId="1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left" vertical="center"/>
    </xf>
    <xf numFmtId="177" fontId="3" fillId="2" borderId="0" xfId="1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3"/>
  <sheetViews>
    <sheetView topLeftCell="A9" zoomScale="80" zoomScaleNormal="80" workbookViewId="0">
      <selection activeCell="G22" sqref="G22:H22"/>
    </sheetView>
  </sheetViews>
  <sheetFormatPr defaultColWidth="9" defaultRowHeight="13.5"/>
  <cols>
    <col min="1" max="1" width="1.875" style="57" customWidth="1"/>
    <col min="2" max="2" width="14" style="58" customWidth="1"/>
    <col min="3" max="3" width="10.5" style="57" customWidth="1"/>
    <col min="4" max="4" width="8.75" style="57" customWidth="1"/>
    <col min="5" max="5" width="11.125" style="57" customWidth="1"/>
    <col min="6" max="6" width="16.375" style="57" customWidth="1"/>
    <col min="7" max="7" width="28.5" style="57" customWidth="1"/>
    <col min="8" max="8" width="15.875" style="57" customWidth="1"/>
    <col min="9" max="9" width="10.75" style="57"/>
    <col min="10" max="10" width="15.875" style="57" customWidth="1"/>
    <col min="11" max="11" width="19.75" style="56" customWidth="1"/>
    <col min="12" max="12" width="17" style="57" customWidth="1"/>
    <col min="13" max="13" width="10.75" style="57"/>
    <col min="14" max="14" width="12.875" style="57"/>
    <col min="15" max="16384" width="9" style="57"/>
  </cols>
  <sheetData>
    <row r="1" spans="2:13" ht="54" customHeight="1">
      <c r="B1" s="99" t="s">
        <v>136</v>
      </c>
      <c r="C1" s="99"/>
      <c r="D1" s="99"/>
      <c r="E1" s="99"/>
      <c r="F1" s="99"/>
      <c r="G1" s="99"/>
      <c r="H1" s="99"/>
    </row>
    <row r="2" spans="2:13" s="56" customFormat="1" ht="30.75" customHeight="1">
      <c r="B2" s="59" t="s">
        <v>0</v>
      </c>
      <c r="C2" s="100" t="s">
        <v>1</v>
      </c>
      <c r="D2" s="100"/>
      <c r="E2" s="100"/>
      <c r="F2" s="60" t="s">
        <v>2</v>
      </c>
      <c r="G2" s="100" t="s">
        <v>135</v>
      </c>
      <c r="H2" s="101"/>
    </row>
    <row r="3" spans="2:13" s="56" customFormat="1" ht="29.25" customHeight="1">
      <c r="B3" s="77" t="s">
        <v>3</v>
      </c>
      <c r="C3" s="80" t="s">
        <v>4</v>
      </c>
      <c r="D3" s="81"/>
      <c r="E3" s="82"/>
      <c r="F3" s="61" t="s">
        <v>5</v>
      </c>
      <c r="G3" s="89"/>
      <c r="H3" s="92"/>
      <c r="K3" s="13"/>
    </row>
    <row r="4" spans="2:13" s="56" customFormat="1" ht="32.25" customHeight="1">
      <c r="B4" s="78"/>
      <c r="C4" s="83"/>
      <c r="D4" s="84"/>
      <c r="E4" s="85"/>
      <c r="F4" s="61" t="s">
        <v>6</v>
      </c>
      <c r="G4" s="87"/>
      <c r="H4" s="102"/>
      <c r="K4" s="13"/>
    </row>
    <row r="5" spans="2:13" s="56" customFormat="1" ht="40.5">
      <c r="B5" s="64" t="s">
        <v>7</v>
      </c>
      <c r="C5" s="62" t="s">
        <v>8</v>
      </c>
      <c r="D5" s="61" t="s">
        <v>9</v>
      </c>
      <c r="E5" s="96" t="s">
        <v>10</v>
      </c>
      <c r="F5" s="89"/>
      <c r="G5" s="61" t="s">
        <v>11</v>
      </c>
      <c r="H5" s="63">
        <v>1.66</v>
      </c>
    </row>
    <row r="6" spans="2:13" s="56" customFormat="1" ht="30.95" customHeight="1">
      <c r="B6" s="64" t="s">
        <v>12</v>
      </c>
      <c r="C6" s="62" t="s">
        <v>13</v>
      </c>
      <c r="D6" s="61" t="s">
        <v>14</v>
      </c>
      <c r="E6" s="65">
        <v>0.28999999999999998</v>
      </c>
      <c r="F6" s="61" t="s">
        <v>15</v>
      </c>
      <c r="G6" s="97" t="s">
        <v>16</v>
      </c>
      <c r="H6" s="98"/>
    </row>
    <row r="7" spans="2:13" s="56" customFormat="1" ht="28.5" customHeight="1">
      <c r="B7" s="64" t="s">
        <v>17</v>
      </c>
      <c r="C7" s="89" t="s">
        <v>18</v>
      </c>
      <c r="D7" s="89"/>
      <c r="E7" s="89"/>
      <c r="F7" s="61" t="s">
        <v>19</v>
      </c>
      <c r="G7" s="89" t="s">
        <v>20</v>
      </c>
      <c r="H7" s="92"/>
    </row>
    <row r="8" spans="2:13" s="56" customFormat="1" ht="87" customHeight="1">
      <c r="B8" s="79" t="s">
        <v>21</v>
      </c>
      <c r="C8" s="61" t="s">
        <v>22</v>
      </c>
      <c r="D8" s="89" t="s">
        <v>23</v>
      </c>
      <c r="E8" s="89"/>
      <c r="F8" s="61" t="s">
        <v>24</v>
      </c>
      <c r="G8" s="89" t="s">
        <v>25</v>
      </c>
      <c r="H8" s="92"/>
      <c r="I8" s="69"/>
      <c r="K8"/>
      <c r="M8" s="69"/>
    </row>
    <row r="9" spans="2:13" s="56" customFormat="1" ht="28.5" customHeight="1">
      <c r="B9" s="79"/>
      <c r="C9" s="86" t="s">
        <v>26</v>
      </c>
      <c r="D9" s="86"/>
      <c r="E9" s="89" t="s">
        <v>27</v>
      </c>
      <c r="F9" s="89"/>
      <c r="G9" s="89"/>
      <c r="H9" s="92"/>
      <c r="K9"/>
    </row>
    <row r="10" spans="2:13" s="56" customFormat="1" ht="28.5" customHeight="1">
      <c r="B10" s="79"/>
      <c r="C10" s="86" t="s">
        <v>28</v>
      </c>
      <c r="D10" s="86"/>
      <c r="E10" s="89" t="s">
        <v>27</v>
      </c>
      <c r="F10" s="89"/>
      <c r="G10" s="89"/>
      <c r="H10" s="92"/>
      <c r="K10"/>
    </row>
    <row r="11" spans="2:13" s="56" customFormat="1" ht="20.25" customHeight="1">
      <c r="B11" s="79" t="s">
        <v>29</v>
      </c>
      <c r="C11" s="61" t="s">
        <v>30</v>
      </c>
      <c r="D11" s="61" t="s">
        <v>31</v>
      </c>
      <c r="E11" s="61" t="s">
        <v>32</v>
      </c>
      <c r="F11" s="61" t="s">
        <v>33</v>
      </c>
      <c r="G11" s="61" t="s">
        <v>34</v>
      </c>
      <c r="H11" s="66" t="s">
        <v>35</v>
      </c>
      <c r="K11"/>
    </row>
    <row r="12" spans="2:13" s="56" customFormat="1" ht="20.25" customHeight="1">
      <c r="B12" s="79"/>
      <c r="C12" s="62" t="s">
        <v>36</v>
      </c>
      <c r="D12" s="62" t="s">
        <v>36</v>
      </c>
      <c r="E12" s="62" t="s">
        <v>36</v>
      </c>
      <c r="F12" s="62" t="s">
        <v>37</v>
      </c>
      <c r="G12" s="62" t="s">
        <v>36</v>
      </c>
      <c r="H12" s="63" t="s">
        <v>36</v>
      </c>
      <c r="K12"/>
    </row>
    <row r="13" spans="2:13" s="56" customFormat="1" ht="33" customHeight="1">
      <c r="B13" s="93" t="s">
        <v>38</v>
      </c>
      <c r="C13" s="88"/>
      <c r="D13" s="87" t="s">
        <v>39</v>
      </c>
      <c r="E13" s="94"/>
      <c r="F13" s="94"/>
      <c r="G13" s="94"/>
      <c r="H13" s="95"/>
      <c r="K13"/>
    </row>
    <row r="14" spans="2:13" s="56" customFormat="1" ht="33.75" customHeight="1">
      <c r="B14" s="79" t="s">
        <v>40</v>
      </c>
      <c r="C14" s="86" t="s">
        <v>41</v>
      </c>
      <c r="D14" s="86"/>
      <c r="E14" s="86" t="s">
        <v>42</v>
      </c>
      <c r="F14" s="86"/>
      <c r="G14" s="61" t="s">
        <v>43</v>
      </c>
      <c r="H14" s="66" t="s">
        <v>44</v>
      </c>
      <c r="K14"/>
    </row>
    <row r="15" spans="2:13" s="56" customFormat="1" ht="25.5" customHeight="1">
      <c r="B15" s="79"/>
      <c r="C15" s="90" t="s">
        <v>45</v>
      </c>
      <c r="D15" s="91"/>
      <c r="E15" s="87" t="s">
        <v>46</v>
      </c>
      <c r="F15" s="88"/>
      <c r="G15" s="62" t="s">
        <v>47</v>
      </c>
      <c r="H15" s="63" t="s">
        <v>48</v>
      </c>
      <c r="K15"/>
    </row>
    <row r="16" spans="2:13" s="56" customFormat="1" ht="33" customHeight="1">
      <c r="B16" s="79"/>
      <c r="C16" s="90" t="s">
        <v>49</v>
      </c>
      <c r="D16" s="91"/>
      <c r="E16" s="87" t="s">
        <v>46</v>
      </c>
      <c r="F16" s="88"/>
      <c r="G16" s="62" t="s">
        <v>50</v>
      </c>
      <c r="H16" s="63" t="s">
        <v>51</v>
      </c>
      <c r="K16"/>
    </row>
    <row r="17" spans="2:11" s="56" customFormat="1" ht="33" customHeight="1">
      <c r="B17" s="79"/>
      <c r="C17" s="86" t="s">
        <v>52</v>
      </c>
      <c r="D17" s="86"/>
      <c r="E17" s="87" t="s">
        <v>46</v>
      </c>
      <c r="F17" s="88"/>
      <c r="G17" s="62" t="s">
        <v>50</v>
      </c>
      <c r="H17" s="63" t="s">
        <v>53</v>
      </c>
      <c r="K17"/>
    </row>
    <row r="18" spans="2:11" s="56" customFormat="1" ht="22.5" customHeight="1">
      <c r="B18" s="79" t="s">
        <v>54</v>
      </c>
      <c r="C18" s="86" t="s">
        <v>55</v>
      </c>
      <c r="D18" s="86"/>
      <c r="E18" s="86" t="s">
        <v>56</v>
      </c>
      <c r="F18" s="86"/>
      <c r="G18" s="61" t="s">
        <v>42</v>
      </c>
      <c r="H18" s="66" t="s">
        <v>43</v>
      </c>
      <c r="K18"/>
    </row>
    <row r="19" spans="2:11" s="56" customFormat="1" ht="256.5">
      <c r="B19" s="79"/>
      <c r="C19" s="89" t="s">
        <v>57</v>
      </c>
      <c r="D19" s="89"/>
      <c r="E19" s="89" t="s">
        <v>58</v>
      </c>
      <c r="F19" s="89"/>
      <c r="G19" s="67" t="s">
        <v>59</v>
      </c>
      <c r="H19" s="63" t="s">
        <v>60</v>
      </c>
      <c r="K19"/>
    </row>
    <row r="20" spans="2:11" s="56" customFormat="1">
      <c r="B20" s="68" t="s">
        <v>61</v>
      </c>
      <c r="C20" s="72" t="s">
        <v>62</v>
      </c>
      <c r="D20" s="73"/>
      <c r="E20" s="73"/>
      <c r="F20" s="73"/>
      <c r="G20" s="73"/>
      <c r="H20" s="74"/>
      <c r="K20"/>
    </row>
    <row r="21" spans="2:11">
      <c r="K21"/>
    </row>
    <row r="22" spans="2:11">
      <c r="E22" s="75"/>
      <c r="F22" s="75"/>
      <c r="G22" s="76" t="s">
        <v>137</v>
      </c>
      <c r="H22" s="76"/>
      <c r="K22"/>
    </row>
    <row r="23" spans="2:11">
      <c r="K23"/>
    </row>
    <row r="24" spans="2:11">
      <c r="K24"/>
    </row>
    <row r="25" spans="2:11">
      <c r="K25"/>
    </row>
    <row r="26" spans="2:11">
      <c r="K26"/>
    </row>
    <row r="27" spans="2:11">
      <c r="K27"/>
    </row>
    <row r="28" spans="2:11">
      <c r="K28"/>
    </row>
    <row r="29" spans="2:11">
      <c r="K29"/>
    </row>
    <row r="30" spans="2:11">
      <c r="K30"/>
    </row>
    <row r="31" spans="2:11">
      <c r="K31"/>
    </row>
    <row r="32" spans="2:11">
      <c r="K32"/>
    </row>
    <row r="33" spans="11:11">
      <c r="K33"/>
    </row>
    <row r="34" spans="11:11">
      <c r="K34"/>
    </row>
    <row r="35" spans="11:11">
      <c r="K35"/>
    </row>
    <row r="36" spans="11:11">
      <c r="K36"/>
    </row>
    <row r="37" spans="11:11">
      <c r="K37"/>
    </row>
    <row r="38" spans="11:11">
      <c r="K38"/>
    </row>
    <row r="39" spans="11:11">
      <c r="K39"/>
    </row>
    <row r="40" spans="11:11">
      <c r="K40"/>
    </row>
    <row r="41" spans="11:11">
      <c r="K41"/>
    </row>
    <row r="42" spans="11:11">
      <c r="K42"/>
    </row>
    <row r="43" spans="11:11">
      <c r="K43"/>
    </row>
    <row r="44" spans="11:11">
      <c r="K44"/>
    </row>
    <row r="45" spans="11:11">
      <c r="K45"/>
    </row>
    <row r="46" spans="11:11">
      <c r="K46"/>
    </row>
    <row r="47" spans="11:11">
      <c r="K47"/>
    </row>
    <row r="48" spans="11:11">
      <c r="K48"/>
    </row>
    <row r="49" spans="11:11">
      <c r="K49"/>
    </row>
    <row r="50" spans="11:11">
      <c r="K50"/>
    </row>
    <row r="51" spans="11:11">
      <c r="K51"/>
    </row>
    <row r="52" spans="11:11">
      <c r="K52"/>
    </row>
    <row r="53" spans="11:11">
      <c r="K53"/>
    </row>
    <row r="54" spans="11:11">
      <c r="K54"/>
    </row>
    <row r="55" spans="11:11">
      <c r="K55"/>
    </row>
    <row r="56" spans="11:11">
      <c r="K56"/>
    </row>
    <row r="57" spans="11:11">
      <c r="K57"/>
    </row>
    <row r="58" spans="11:11">
      <c r="K58"/>
    </row>
    <row r="59" spans="11:11">
      <c r="K59"/>
    </row>
    <row r="60" spans="11:11">
      <c r="K60"/>
    </row>
    <row r="61" spans="11:11">
      <c r="K61"/>
    </row>
    <row r="62" spans="11:11">
      <c r="K62"/>
    </row>
    <row r="63" spans="11:11">
      <c r="K63"/>
    </row>
    <row r="64" spans="11:11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  <row r="92" spans="11:11">
      <c r="K92"/>
    </row>
    <row r="93" spans="11:11">
      <c r="K93"/>
    </row>
    <row r="94" spans="11:11">
      <c r="K94"/>
    </row>
    <row r="95" spans="11:11">
      <c r="K95"/>
    </row>
    <row r="96" spans="11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E14:F14"/>
    <mergeCell ref="C15:D15"/>
    <mergeCell ref="E15:F15"/>
    <mergeCell ref="C16:D16"/>
    <mergeCell ref="E16:F16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</mergeCells>
  <phoneticPr fontId="9" type="noConversion"/>
  <pageMargins left="0.39" right="0.4" top="0.63" bottom="0.57999999999999996" header="0.3" footer="0.3"/>
  <pageSetup paperSize="9" scale="82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70" zoomScaleNormal="70" workbookViewId="0">
      <pane xSplit="1" ySplit="4" topLeftCell="B32" activePane="bottomRight" state="frozen"/>
      <selection pane="topRight"/>
      <selection pane="bottomLeft"/>
      <selection pane="bottomRight" activeCell="N5" sqref="N5:N46"/>
    </sheetView>
  </sheetViews>
  <sheetFormatPr defaultColWidth="9" defaultRowHeight="13.5"/>
  <cols>
    <col min="1" max="1" width="7.125" style="2" customWidth="1"/>
    <col min="2" max="2" width="5.75" style="2" customWidth="1"/>
    <col min="3" max="3" width="6" style="20" customWidth="1"/>
    <col min="4" max="4" width="23.375" style="21" customWidth="1"/>
    <col min="5" max="5" width="16.125" style="20" customWidth="1"/>
    <col min="6" max="6" width="11.375" style="22" customWidth="1"/>
    <col min="7" max="7" width="10.5" style="22" customWidth="1"/>
    <col min="8" max="8" width="18.625" style="22" customWidth="1"/>
    <col min="9" max="9" width="9.5" style="20" customWidth="1"/>
    <col min="10" max="10" width="12.375" style="20" customWidth="1"/>
    <col min="11" max="11" width="12.875" style="23" customWidth="1"/>
    <col min="12" max="12" width="8.75" style="20" customWidth="1"/>
    <col min="13" max="13" width="31" style="24" customWidth="1"/>
    <col min="14" max="14" width="18.875" style="13" customWidth="1"/>
    <col min="15" max="15" width="17.75" customWidth="1"/>
    <col min="16" max="16" width="15.5" style="10"/>
    <col min="17" max="17" width="33.5" style="49" customWidth="1"/>
    <col min="18" max="16384" width="9" style="20"/>
  </cols>
  <sheetData>
    <row r="1" spans="1:17" s="14" customFormat="1" ht="35.25" customHeight="1">
      <c r="A1" s="103" t="s">
        <v>63</v>
      </c>
      <c r="B1" s="103"/>
      <c r="C1" s="103"/>
      <c r="D1" s="104"/>
      <c r="E1" s="103"/>
      <c r="F1" s="105"/>
      <c r="G1" s="105"/>
      <c r="H1" s="105"/>
      <c r="I1" s="103"/>
      <c r="J1" s="103"/>
      <c r="K1" s="106"/>
      <c r="L1" s="103"/>
      <c r="M1" s="104"/>
      <c r="N1" s="35"/>
      <c r="O1" s="35"/>
      <c r="P1" s="10"/>
      <c r="Q1" s="49"/>
    </row>
    <row r="2" spans="1:17" s="15" customFormat="1" ht="24.75" customHeight="1">
      <c r="A2" s="107" t="s">
        <v>64</v>
      </c>
      <c r="B2" s="107"/>
      <c r="C2" s="107"/>
      <c r="D2" s="108"/>
      <c r="E2" s="107"/>
      <c r="F2" s="109"/>
      <c r="G2" s="109"/>
      <c r="H2" s="109"/>
      <c r="I2" s="107"/>
      <c r="J2" s="107"/>
      <c r="K2" s="110"/>
      <c r="L2" s="107"/>
      <c r="M2" s="108"/>
      <c r="N2" s="35"/>
      <c r="O2" s="35"/>
      <c r="P2" s="31"/>
      <c r="Q2" s="53"/>
    </row>
    <row r="3" spans="1:17" s="15" customFormat="1" ht="24.75" customHeight="1">
      <c r="A3" s="26"/>
      <c r="B3" s="26"/>
      <c r="C3" s="26"/>
      <c r="D3" s="27"/>
      <c r="E3" s="26"/>
      <c r="F3" s="28"/>
      <c r="G3" s="28"/>
      <c r="H3" s="28"/>
      <c r="I3" s="26"/>
      <c r="J3" s="26" t="s">
        <v>65</v>
      </c>
      <c r="K3" s="33"/>
      <c r="L3" s="26"/>
      <c r="M3" s="27"/>
      <c r="N3" s="35"/>
      <c r="O3" s="35"/>
      <c r="P3" s="31"/>
      <c r="Q3" s="53"/>
    </row>
    <row r="4" spans="1:17" s="16" customFormat="1" ht="30.75" customHeight="1">
      <c r="A4" s="6" t="s">
        <v>66</v>
      </c>
      <c r="B4" s="6" t="s">
        <v>67</v>
      </c>
      <c r="C4" s="6" t="s">
        <v>68</v>
      </c>
      <c r="D4" s="6" t="s">
        <v>69</v>
      </c>
      <c r="E4" s="6" t="s">
        <v>22</v>
      </c>
      <c r="F4" s="7" t="s">
        <v>70</v>
      </c>
      <c r="G4" s="7" t="s">
        <v>71</v>
      </c>
      <c r="H4" s="7" t="s">
        <v>72</v>
      </c>
      <c r="I4" s="6" t="s">
        <v>73</v>
      </c>
      <c r="J4" s="6" t="s">
        <v>74</v>
      </c>
      <c r="K4" s="34" t="s">
        <v>75</v>
      </c>
      <c r="L4" s="6" t="s">
        <v>76</v>
      </c>
      <c r="M4" s="6" t="s">
        <v>77</v>
      </c>
      <c r="N4" s="35"/>
      <c r="O4" s="35"/>
      <c r="P4" s="36"/>
      <c r="Q4" s="54"/>
    </row>
    <row r="5" spans="1:17" s="17" customFormat="1" ht="30" customHeight="1">
      <c r="A5" s="29">
        <v>9</v>
      </c>
      <c r="B5" s="29">
        <v>1</v>
      </c>
      <c r="C5" s="29">
        <v>101</v>
      </c>
      <c r="D5" s="29" t="s">
        <v>78</v>
      </c>
      <c r="E5" s="29" t="s">
        <v>79</v>
      </c>
      <c r="F5" s="30">
        <v>203.48</v>
      </c>
      <c r="G5" s="30">
        <v>173.80500000000001</v>
      </c>
      <c r="H5" s="30">
        <v>29.671500000000002</v>
      </c>
      <c r="I5" s="29" t="s">
        <v>80</v>
      </c>
      <c r="J5" s="29">
        <f t="shared" ref="J5:J31" si="0">ROUND(K5/F5,2)</f>
        <v>31936.33</v>
      </c>
      <c r="K5" s="38">
        <v>6498404</v>
      </c>
      <c r="L5" s="29" t="s">
        <v>81</v>
      </c>
      <c r="M5" s="29" t="s">
        <v>82</v>
      </c>
      <c r="N5" s="13"/>
      <c r="O5" s="39"/>
      <c r="P5" s="40"/>
      <c r="Q5" s="55"/>
    </row>
    <row r="6" spans="1:17" s="17" customFormat="1" ht="30" customHeight="1">
      <c r="A6" s="29">
        <v>9</v>
      </c>
      <c r="B6" s="29">
        <v>1</v>
      </c>
      <c r="C6" s="29">
        <v>301</v>
      </c>
      <c r="D6" s="29" t="s">
        <v>78</v>
      </c>
      <c r="E6" s="29" t="s">
        <v>83</v>
      </c>
      <c r="F6" s="30">
        <v>204.34</v>
      </c>
      <c r="G6" s="30">
        <v>174.54</v>
      </c>
      <c r="H6" s="30">
        <v>29.797000000000001</v>
      </c>
      <c r="I6" s="29" t="s">
        <v>80</v>
      </c>
      <c r="J6" s="29">
        <f t="shared" si="0"/>
        <v>29489.3</v>
      </c>
      <c r="K6" s="38">
        <v>6025844</v>
      </c>
      <c r="L6" s="29" t="s">
        <v>81</v>
      </c>
      <c r="M6" s="29"/>
      <c r="N6" s="71"/>
      <c r="O6" s="39"/>
      <c r="P6" s="40"/>
      <c r="Q6" s="55"/>
    </row>
    <row r="7" spans="1:17" s="17" customFormat="1" ht="30" customHeight="1">
      <c r="A7" s="29">
        <v>9</v>
      </c>
      <c r="B7" s="29">
        <v>1</v>
      </c>
      <c r="C7" s="29">
        <v>501</v>
      </c>
      <c r="D7" s="29" t="s">
        <v>78</v>
      </c>
      <c r="E7" s="29" t="s">
        <v>83</v>
      </c>
      <c r="F7" s="30">
        <v>204.34</v>
      </c>
      <c r="G7" s="30">
        <v>174.54</v>
      </c>
      <c r="H7" s="30">
        <v>29.797000000000001</v>
      </c>
      <c r="I7" s="29" t="s">
        <v>80</v>
      </c>
      <c r="J7" s="29">
        <f t="shared" si="0"/>
        <v>32255.26</v>
      </c>
      <c r="K7" s="38">
        <v>6591039</v>
      </c>
      <c r="L7" s="29" t="s">
        <v>81</v>
      </c>
      <c r="M7" s="29"/>
      <c r="N7" s="71"/>
      <c r="O7" s="39"/>
      <c r="P7" s="40"/>
      <c r="Q7" s="55"/>
    </row>
    <row r="8" spans="1:17" s="17" customFormat="1" ht="30" customHeight="1">
      <c r="A8" s="29">
        <v>9</v>
      </c>
      <c r="B8" s="29">
        <v>1</v>
      </c>
      <c r="C8" s="29">
        <v>102</v>
      </c>
      <c r="D8" s="29" t="s">
        <v>78</v>
      </c>
      <c r="E8" s="29" t="s">
        <v>79</v>
      </c>
      <c r="F8" s="30">
        <v>203.3</v>
      </c>
      <c r="G8" s="30">
        <v>173.655</v>
      </c>
      <c r="H8" s="30">
        <v>29.645900000000001</v>
      </c>
      <c r="I8" s="29" t="s">
        <v>80</v>
      </c>
      <c r="J8" s="29">
        <f t="shared" si="0"/>
        <v>31457.65</v>
      </c>
      <c r="K8" s="38">
        <v>6395340</v>
      </c>
      <c r="L8" s="29" t="s">
        <v>81</v>
      </c>
      <c r="M8" s="29" t="s">
        <v>84</v>
      </c>
      <c r="N8" s="71"/>
      <c r="O8" s="39"/>
      <c r="P8" s="40"/>
      <c r="Q8" s="55"/>
    </row>
    <row r="9" spans="1:17" s="17" customFormat="1" ht="30" customHeight="1">
      <c r="A9" s="29">
        <v>9</v>
      </c>
      <c r="B9" s="29">
        <v>1</v>
      </c>
      <c r="C9" s="29">
        <v>302</v>
      </c>
      <c r="D9" s="29" t="s">
        <v>78</v>
      </c>
      <c r="E9" s="29" t="s">
        <v>83</v>
      </c>
      <c r="F9" s="30">
        <v>204.16</v>
      </c>
      <c r="G9" s="30">
        <v>174.39</v>
      </c>
      <c r="H9" s="30">
        <v>29.7714</v>
      </c>
      <c r="I9" s="29" t="s">
        <v>80</v>
      </c>
      <c r="J9" s="29">
        <f t="shared" si="0"/>
        <v>28797.85</v>
      </c>
      <c r="K9" s="38">
        <v>5879370</v>
      </c>
      <c r="L9" s="29" t="s">
        <v>81</v>
      </c>
      <c r="M9" s="29"/>
      <c r="N9" s="71"/>
      <c r="O9" s="39"/>
      <c r="P9" s="40"/>
      <c r="Q9" s="55"/>
    </row>
    <row r="10" spans="1:17" s="17" customFormat="1" ht="30" customHeight="1">
      <c r="A10" s="29">
        <v>9</v>
      </c>
      <c r="B10" s="29">
        <v>1</v>
      </c>
      <c r="C10" s="29">
        <v>502</v>
      </c>
      <c r="D10" s="29" t="s">
        <v>78</v>
      </c>
      <c r="E10" s="29" t="s">
        <v>83</v>
      </c>
      <c r="F10" s="30">
        <v>202.42</v>
      </c>
      <c r="G10" s="30">
        <v>172.9023</v>
      </c>
      <c r="H10" s="30">
        <v>29.517399999999999</v>
      </c>
      <c r="I10" s="29" t="s">
        <v>80</v>
      </c>
      <c r="J10" s="29">
        <f t="shared" si="0"/>
        <v>31351.49</v>
      </c>
      <c r="K10" s="38">
        <v>6346169</v>
      </c>
      <c r="L10" s="29" t="s">
        <v>81</v>
      </c>
      <c r="M10" s="29"/>
      <c r="N10" s="71"/>
      <c r="O10" s="39"/>
      <c r="P10" s="40"/>
      <c r="Q10" s="55"/>
    </row>
    <row r="11" spans="1:17" s="17" customFormat="1" ht="30" customHeight="1">
      <c r="A11" s="29">
        <v>9</v>
      </c>
      <c r="B11" s="29">
        <v>2</v>
      </c>
      <c r="C11" s="29">
        <v>103</v>
      </c>
      <c r="D11" s="29" t="s">
        <v>78</v>
      </c>
      <c r="E11" s="29" t="s">
        <v>79</v>
      </c>
      <c r="F11" s="30">
        <v>203.3</v>
      </c>
      <c r="G11" s="30">
        <v>173.655</v>
      </c>
      <c r="H11" s="30">
        <v>29.645900000000001</v>
      </c>
      <c r="I11" s="29" t="s">
        <v>80</v>
      </c>
      <c r="J11" s="29">
        <f t="shared" si="0"/>
        <v>31829.99</v>
      </c>
      <c r="K11" s="38">
        <v>6471037</v>
      </c>
      <c r="L11" s="29" t="s">
        <v>81</v>
      </c>
      <c r="M11" s="29" t="s">
        <v>85</v>
      </c>
      <c r="N11" s="71"/>
      <c r="O11" s="39"/>
      <c r="P11" s="40"/>
      <c r="Q11" s="55"/>
    </row>
    <row r="12" spans="1:17" s="17" customFormat="1" ht="30" customHeight="1">
      <c r="A12" s="29">
        <v>9</v>
      </c>
      <c r="B12" s="29">
        <v>2</v>
      </c>
      <c r="C12" s="29">
        <v>303</v>
      </c>
      <c r="D12" s="29" t="s">
        <v>78</v>
      </c>
      <c r="E12" s="29" t="s">
        <v>83</v>
      </c>
      <c r="F12" s="30">
        <v>204.16</v>
      </c>
      <c r="G12" s="30">
        <v>174.39</v>
      </c>
      <c r="H12" s="30">
        <v>29.7714</v>
      </c>
      <c r="I12" s="29" t="s">
        <v>80</v>
      </c>
      <c r="J12" s="29">
        <f t="shared" si="0"/>
        <v>28957.43</v>
      </c>
      <c r="K12" s="38">
        <v>5911949</v>
      </c>
      <c r="L12" s="29" t="s">
        <v>81</v>
      </c>
      <c r="M12" s="29"/>
      <c r="N12" s="71"/>
      <c r="O12" s="39"/>
      <c r="P12" s="40"/>
      <c r="Q12" s="55"/>
    </row>
    <row r="13" spans="1:17" s="17" customFormat="1" ht="30" customHeight="1">
      <c r="A13" s="29">
        <v>9</v>
      </c>
      <c r="B13" s="29">
        <v>2</v>
      </c>
      <c r="C13" s="29">
        <v>503</v>
      </c>
      <c r="D13" s="29" t="s">
        <v>78</v>
      </c>
      <c r="E13" s="29" t="s">
        <v>83</v>
      </c>
      <c r="F13" s="30">
        <v>202.42</v>
      </c>
      <c r="G13" s="30">
        <v>172.9023</v>
      </c>
      <c r="H13" s="30">
        <v>29.517399999999999</v>
      </c>
      <c r="I13" s="29" t="s">
        <v>80</v>
      </c>
      <c r="J13" s="29">
        <f t="shared" si="0"/>
        <v>31404.68</v>
      </c>
      <c r="K13" s="38">
        <v>6356936</v>
      </c>
      <c r="L13" s="29" t="s">
        <v>81</v>
      </c>
      <c r="M13" s="29"/>
      <c r="N13" s="71"/>
      <c r="O13" s="39"/>
      <c r="P13" s="40"/>
      <c r="Q13" s="55"/>
    </row>
    <row r="14" spans="1:17" s="17" customFormat="1" ht="30" customHeight="1">
      <c r="A14" s="29">
        <v>9</v>
      </c>
      <c r="B14" s="29">
        <v>2</v>
      </c>
      <c r="C14" s="29">
        <v>104</v>
      </c>
      <c r="D14" s="29" t="s">
        <v>78</v>
      </c>
      <c r="E14" s="29" t="s">
        <v>79</v>
      </c>
      <c r="F14" s="30">
        <v>203.48</v>
      </c>
      <c r="G14" s="30">
        <v>173.80500000000001</v>
      </c>
      <c r="H14" s="30">
        <v>29.671500000000002</v>
      </c>
      <c r="I14" s="29" t="s">
        <v>80</v>
      </c>
      <c r="J14" s="29">
        <f t="shared" si="0"/>
        <v>31351.22</v>
      </c>
      <c r="K14" s="38">
        <v>6379347</v>
      </c>
      <c r="L14" s="29" t="s">
        <v>81</v>
      </c>
      <c r="M14" s="29" t="s">
        <v>86</v>
      </c>
      <c r="N14" s="71"/>
      <c r="O14" s="39"/>
      <c r="P14" s="40"/>
      <c r="Q14" s="55"/>
    </row>
    <row r="15" spans="1:17" s="17" customFormat="1" ht="30" customHeight="1">
      <c r="A15" s="29">
        <v>9</v>
      </c>
      <c r="B15" s="29">
        <v>2</v>
      </c>
      <c r="C15" s="29">
        <v>304</v>
      </c>
      <c r="D15" s="29" t="s">
        <v>78</v>
      </c>
      <c r="E15" s="29" t="s">
        <v>83</v>
      </c>
      <c r="F15" s="30">
        <v>204.34</v>
      </c>
      <c r="G15" s="30">
        <v>174.54</v>
      </c>
      <c r="H15" s="30">
        <v>29.797000000000001</v>
      </c>
      <c r="I15" s="29" t="s">
        <v>80</v>
      </c>
      <c r="J15" s="29">
        <f t="shared" si="0"/>
        <v>28478.66</v>
      </c>
      <c r="K15" s="38">
        <v>5819330</v>
      </c>
      <c r="L15" s="29" t="s">
        <v>81</v>
      </c>
      <c r="M15" s="29"/>
      <c r="N15" s="71"/>
      <c r="O15" s="39"/>
      <c r="P15" s="40"/>
      <c r="Q15" s="55"/>
    </row>
    <row r="16" spans="1:17" s="17" customFormat="1" ht="30" customHeight="1">
      <c r="A16" s="29">
        <v>9</v>
      </c>
      <c r="B16" s="29">
        <v>2</v>
      </c>
      <c r="C16" s="29">
        <v>504</v>
      </c>
      <c r="D16" s="29" t="s">
        <v>78</v>
      </c>
      <c r="E16" s="29" t="s">
        <v>83</v>
      </c>
      <c r="F16" s="30">
        <v>204.34</v>
      </c>
      <c r="G16" s="30">
        <v>174.54</v>
      </c>
      <c r="H16" s="30">
        <v>29.797000000000001</v>
      </c>
      <c r="I16" s="29" t="s">
        <v>80</v>
      </c>
      <c r="J16" s="29">
        <f t="shared" si="0"/>
        <v>30925.47</v>
      </c>
      <c r="K16" s="38">
        <v>6319311</v>
      </c>
      <c r="L16" s="29" t="s">
        <v>81</v>
      </c>
      <c r="M16" s="29"/>
      <c r="N16" s="71"/>
      <c r="O16" s="39"/>
      <c r="P16" s="40"/>
      <c r="Q16" s="55"/>
    </row>
    <row r="17" spans="1:17" s="17" customFormat="1" ht="30" customHeight="1">
      <c r="A17" s="29">
        <v>9</v>
      </c>
      <c r="B17" s="29">
        <v>3</v>
      </c>
      <c r="C17" s="29">
        <v>105</v>
      </c>
      <c r="D17" s="29" t="s">
        <v>78</v>
      </c>
      <c r="E17" s="29" t="s">
        <v>79</v>
      </c>
      <c r="F17" s="30">
        <v>203.48</v>
      </c>
      <c r="G17" s="30">
        <v>173.80500000000001</v>
      </c>
      <c r="H17" s="30">
        <v>29.671500000000002</v>
      </c>
      <c r="I17" s="29" t="s">
        <v>80</v>
      </c>
      <c r="J17" s="29">
        <f t="shared" si="0"/>
        <v>31883.14</v>
      </c>
      <c r="K17" s="38">
        <v>6487581</v>
      </c>
      <c r="L17" s="29" t="s">
        <v>81</v>
      </c>
      <c r="M17" s="29" t="s">
        <v>87</v>
      </c>
      <c r="N17" s="71"/>
      <c r="O17" s="39"/>
      <c r="P17" s="40"/>
      <c r="Q17" s="55"/>
    </row>
    <row r="18" spans="1:17" s="17" customFormat="1" ht="30" customHeight="1">
      <c r="A18" s="29">
        <v>9</v>
      </c>
      <c r="B18" s="29">
        <v>3</v>
      </c>
      <c r="C18" s="29">
        <v>305</v>
      </c>
      <c r="D18" s="29" t="s">
        <v>78</v>
      </c>
      <c r="E18" s="29" t="s">
        <v>83</v>
      </c>
      <c r="F18" s="30">
        <v>204.34</v>
      </c>
      <c r="G18" s="30">
        <v>174.54</v>
      </c>
      <c r="H18" s="30">
        <v>29.797000000000001</v>
      </c>
      <c r="I18" s="29" t="s">
        <v>80</v>
      </c>
      <c r="J18" s="29">
        <f t="shared" si="0"/>
        <v>29010.58</v>
      </c>
      <c r="K18" s="38">
        <v>5928021</v>
      </c>
      <c r="L18" s="29" t="s">
        <v>81</v>
      </c>
      <c r="M18" s="29"/>
      <c r="N18" s="71"/>
      <c r="O18" s="39"/>
      <c r="P18" s="40"/>
      <c r="Q18" s="55"/>
    </row>
    <row r="19" spans="1:17" s="17" customFormat="1" ht="30" customHeight="1">
      <c r="A19" s="29">
        <v>9</v>
      </c>
      <c r="B19" s="29">
        <v>3</v>
      </c>
      <c r="C19" s="29">
        <v>505</v>
      </c>
      <c r="D19" s="29" t="s">
        <v>78</v>
      </c>
      <c r="E19" s="29" t="s">
        <v>83</v>
      </c>
      <c r="F19" s="30">
        <v>204.34</v>
      </c>
      <c r="G19" s="30">
        <v>174.54</v>
      </c>
      <c r="H19" s="30">
        <v>29.797000000000001</v>
      </c>
      <c r="I19" s="29" t="s">
        <v>80</v>
      </c>
      <c r="J19" s="29">
        <f t="shared" si="0"/>
        <v>31457.38</v>
      </c>
      <c r="K19" s="38">
        <v>6428002</v>
      </c>
      <c r="L19" s="29" t="s">
        <v>81</v>
      </c>
      <c r="M19" s="29"/>
      <c r="N19" s="71"/>
      <c r="O19" s="39"/>
      <c r="P19" s="40"/>
      <c r="Q19" s="55"/>
    </row>
    <row r="20" spans="1:17" s="17" customFormat="1" ht="30" customHeight="1">
      <c r="A20" s="29">
        <v>9</v>
      </c>
      <c r="B20" s="29">
        <v>3</v>
      </c>
      <c r="C20" s="29">
        <v>106</v>
      </c>
      <c r="D20" s="29" t="s">
        <v>78</v>
      </c>
      <c r="E20" s="29" t="s">
        <v>79</v>
      </c>
      <c r="F20" s="30">
        <v>203.3</v>
      </c>
      <c r="G20" s="30">
        <v>173.655</v>
      </c>
      <c r="H20" s="30">
        <v>29.645900000000001</v>
      </c>
      <c r="I20" s="29" t="s">
        <v>80</v>
      </c>
      <c r="J20" s="29">
        <f t="shared" si="0"/>
        <v>31936.37</v>
      </c>
      <c r="K20" s="38">
        <v>6492665</v>
      </c>
      <c r="L20" s="29" t="s">
        <v>81</v>
      </c>
      <c r="M20" s="29" t="s">
        <v>88</v>
      </c>
      <c r="N20" s="71"/>
      <c r="O20" s="39"/>
      <c r="P20" s="40"/>
      <c r="Q20" s="55"/>
    </row>
    <row r="21" spans="1:17" s="17" customFormat="1" ht="30" customHeight="1">
      <c r="A21" s="29">
        <v>9</v>
      </c>
      <c r="B21" s="29">
        <v>3</v>
      </c>
      <c r="C21" s="29">
        <v>306</v>
      </c>
      <c r="D21" s="29" t="s">
        <v>78</v>
      </c>
      <c r="E21" s="29" t="s">
        <v>83</v>
      </c>
      <c r="F21" s="30">
        <v>204.16</v>
      </c>
      <c r="G21" s="30">
        <v>174.39</v>
      </c>
      <c r="H21" s="30">
        <v>29.7714</v>
      </c>
      <c r="I21" s="29" t="s">
        <v>80</v>
      </c>
      <c r="J21" s="29">
        <f t="shared" si="0"/>
        <v>29063.81</v>
      </c>
      <c r="K21" s="38">
        <v>5933668</v>
      </c>
      <c r="L21" s="29" t="s">
        <v>81</v>
      </c>
      <c r="M21" s="29"/>
      <c r="N21" s="71"/>
      <c r="O21" s="39"/>
      <c r="P21" s="40"/>
      <c r="Q21" s="55"/>
    </row>
    <row r="22" spans="1:17" s="17" customFormat="1" ht="30" customHeight="1">
      <c r="A22" s="29">
        <v>9</v>
      </c>
      <c r="B22" s="29">
        <v>3</v>
      </c>
      <c r="C22" s="29">
        <v>506</v>
      </c>
      <c r="D22" s="29" t="s">
        <v>78</v>
      </c>
      <c r="E22" s="29" t="s">
        <v>83</v>
      </c>
      <c r="F22" s="30">
        <v>202.42</v>
      </c>
      <c r="G22" s="30">
        <v>172.9023</v>
      </c>
      <c r="H22" s="30">
        <v>29.517399999999999</v>
      </c>
      <c r="I22" s="29" t="s">
        <v>80</v>
      </c>
      <c r="J22" s="29">
        <f t="shared" si="0"/>
        <v>31511.07</v>
      </c>
      <c r="K22" s="38">
        <v>6378470</v>
      </c>
      <c r="L22" s="29" t="s">
        <v>81</v>
      </c>
      <c r="M22" s="29"/>
      <c r="N22" s="71"/>
      <c r="O22" s="39"/>
      <c r="P22" s="40"/>
      <c r="Q22" s="55"/>
    </row>
    <row r="23" spans="1:17" s="17" customFormat="1" ht="30" customHeight="1">
      <c r="A23" s="29">
        <v>9</v>
      </c>
      <c r="B23" s="29">
        <v>4</v>
      </c>
      <c r="C23" s="29">
        <v>107</v>
      </c>
      <c r="D23" s="29" t="s">
        <v>78</v>
      </c>
      <c r="E23" s="29" t="s">
        <v>79</v>
      </c>
      <c r="F23" s="30">
        <v>203.3</v>
      </c>
      <c r="G23" s="30">
        <v>173.655</v>
      </c>
      <c r="H23" s="30">
        <v>29.645900000000001</v>
      </c>
      <c r="I23" s="29" t="s">
        <v>80</v>
      </c>
      <c r="J23" s="29">
        <f t="shared" si="0"/>
        <v>31989.57</v>
      </c>
      <c r="K23" s="38">
        <v>6503479</v>
      </c>
      <c r="L23" s="29" t="s">
        <v>81</v>
      </c>
      <c r="M23" s="29" t="s">
        <v>89</v>
      </c>
      <c r="N23" s="71"/>
      <c r="O23" s="39"/>
      <c r="P23" s="40"/>
      <c r="Q23" s="55"/>
    </row>
    <row r="24" spans="1:17" s="17" customFormat="1" ht="30" customHeight="1">
      <c r="A24" s="29">
        <v>9</v>
      </c>
      <c r="B24" s="29">
        <v>4</v>
      </c>
      <c r="C24" s="29">
        <v>307</v>
      </c>
      <c r="D24" s="29" t="s">
        <v>78</v>
      </c>
      <c r="E24" s="29" t="s">
        <v>83</v>
      </c>
      <c r="F24" s="30">
        <v>204.16</v>
      </c>
      <c r="G24" s="30">
        <v>174.39</v>
      </c>
      <c r="H24" s="30">
        <v>29.7714</v>
      </c>
      <c r="I24" s="29" t="s">
        <v>80</v>
      </c>
      <c r="J24" s="29">
        <f t="shared" si="0"/>
        <v>29117.01</v>
      </c>
      <c r="K24" s="38">
        <v>5944528</v>
      </c>
      <c r="L24" s="29" t="s">
        <v>81</v>
      </c>
      <c r="M24" s="29"/>
      <c r="N24" s="71"/>
      <c r="O24" s="39"/>
      <c r="P24" s="40"/>
      <c r="Q24" s="55"/>
    </row>
    <row r="25" spans="1:17" s="17" customFormat="1" ht="30" customHeight="1">
      <c r="A25" s="29">
        <v>9</v>
      </c>
      <c r="B25" s="29">
        <v>4</v>
      </c>
      <c r="C25" s="29">
        <v>507</v>
      </c>
      <c r="D25" s="29" t="s">
        <v>78</v>
      </c>
      <c r="E25" s="29" t="s">
        <v>83</v>
      </c>
      <c r="F25" s="30">
        <v>202.42</v>
      </c>
      <c r="G25" s="30">
        <v>172.9023</v>
      </c>
      <c r="H25" s="30">
        <v>29.517399999999999</v>
      </c>
      <c r="I25" s="29" t="s">
        <v>80</v>
      </c>
      <c r="J25" s="29">
        <f t="shared" si="0"/>
        <v>31564.26</v>
      </c>
      <c r="K25" s="38">
        <v>6389237</v>
      </c>
      <c r="L25" s="29" t="s">
        <v>81</v>
      </c>
      <c r="M25" s="29"/>
      <c r="N25" s="71"/>
      <c r="O25" s="39"/>
      <c r="P25" s="40"/>
      <c r="Q25" s="55"/>
    </row>
    <row r="26" spans="1:17" s="17" customFormat="1" ht="30" customHeight="1">
      <c r="A26" s="29">
        <v>9</v>
      </c>
      <c r="B26" s="29">
        <v>4</v>
      </c>
      <c r="C26" s="29">
        <v>108</v>
      </c>
      <c r="D26" s="29" t="s">
        <v>78</v>
      </c>
      <c r="E26" s="29" t="s">
        <v>79</v>
      </c>
      <c r="F26" s="30">
        <v>203.48</v>
      </c>
      <c r="G26" s="30">
        <v>173.80500000000001</v>
      </c>
      <c r="H26" s="30">
        <v>29.671500000000002</v>
      </c>
      <c r="I26" s="29" t="s">
        <v>80</v>
      </c>
      <c r="J26" s="29">
        <f t="shared" si="0"/>
        <v>34702.29</v>
      </c>
      <c r="K26" s="38">
        <v>7061221</v>
      </c>
      <c r="L26" s="29" t="s">
        <v>81</v>
      </c>
      <c r="M26" s="29" t="s">
        <v>90</v>
      </c>
      <c r="N26" s="71"/>
      <c r="O26" s="39"/>
      <c r="P26" s="40"/>
      <c r="Q26" s="55"/>
    </row>
    <row r="27" spans="1:17" s="17" customFormat="1" ht="30" customHeight="1">
      <c r="A27" s="29">
        <v>9</v>
      </c>
      <c r="B27" s="29">
        <v>4</v>
      </c>
      <c r="C27" s="29">
        <v>308</v>
      </c>
      <c r="D27" s="29" t="s">
        <v>78</v>
      </c>
      <c r="E27" s="29" t="s">
        <v>83</v>
      </c>
      <c r="F27" s="30">
        <v>204.34</v>
      </c>
      <c r="G27" s="30">
        <v>174.54</v>
      </c>
      <c r="H27" s="30">
        <v>29.797000000000001</v>
      </c>
      <c r="I27" s="29" t="s">
        <v>80</v>
      </c>
      <c r="J27" s="29">
        <f t="shared" si="0"/>
        <v>31829.72</v>
      </c>
      <c r="K27" s="38">
        <v>6504086</v>
      </c>
      <c r="L27" s="29" t="s">
        <v>81</v>
      </c>
      <c r="M27" s="29"/>
      <c r="N27" s="71"/>
      <c r="O27" s="39"/>
      <c r="P27" s="40"/>
      <c r="Q27" s="55"/>
    </row>
    <row r="28" spans="1:17" s="17" customFormat="1" ht="30" customHeight="1">
      <c r="A28" s="29">
        <v>9</v>
      </c>
      <c r="B28" s="29">
        <v>4</v>
      </c>
      <c r="C28" s="29">
        <v>508</v>
      </c>
      <c r="D28" s="29" t="s">
        <v>78</v>
      </c>
      <c r="E28" s="29" t="s">
        <v>83</v>
      </c>
      <c r="F28" s="30">
        <v>204.34</v>
      </c>
      <c r="G28" s="30">
        <v>174.54</v>
      </c>
      <c r="H28" s="30">
        <v>29.797000000000001</v>
      </c>
      <c r="I28" s="29" t="s">
        <v>80</v>
      </c>
      <c r="J28" s="29">
        <f t="shared" si="0"/>
        <v>34276.53</v>
      </c>
      <c r="K28" s="38">
        <v>7004067</v>
      </c>
      <c r="L28" s="29" t="s">
        <v>81</v>
      </c>
      <c r="M28" s="29"/>
      <c r="N28" s="71"/>
      <c r="O28" s="39"/>
      <c r="P28" s="40"/>
      <c r="Q28" s="55"/>
    </row>
    <row r="29" spans="1:17" s="17" customFormat="1" ht="30" customHeight="1">
      <c r="A29" s="29">
        <v>10</v>
      </c>
      <c r="B29" s="29">
        <v>1</v>
      </c>
      <c r="C29" s="29">
        <v>101</v>
      </c>
      <c r="D29" s="29" t="s">
        <v>78</v>
      </c>
      <c r="E29" s="29" t="s">
        <v>79</v>
      </c>
      <c r="F29" s="30">
        <v>203.71</v>
      </c>
      <c r="G29" s="30">
        <v>173.80500000000001</v>
      </c>
      <c r="H29" s="30">
        <v>29.908200000000001</v>
      </c>
      <c r="I29" s="29" t="s">
        <v>80</v>
      </c>
      <c r="J29" s="29">
        <f t="shared" si="0"/>
        <v>32095.84</v>
      </c>
      <c r="K29" s="38">
        <v>6538244</v>
      </c>
      <c r="L29" s="29" t="s">
        <v>81</v>
      </c>
      <c r="M29" s="29" t="s">
        <v>91</v>
      </c>
      <c r="N29" s="71"/>
      <c r="O29" s="39"/>
      <c r="P29" s="40"/>
      <c r="Q29" s="55"/>
    </row>
    <row r="30" spans="1:17" s="17" customFormat="1" ht="30" customHeight="1">
      <c r="A30" s="29">
        <v>10</v>
      </c>
      <c r="B30" s="29">
        <v>1</v>
      </c>
      <c r="C30" s="29">
        <v>301</v>
      </c>
      <c r="D30" s="29" t="s">
        <v>78</v>
      </c>
      <c r="E30" s="29" t="s">
        <v>83</v>
      </c>
      <c r="F30" s="30">
        <v>204.57</v>
      </c>
      <c r="G30" s="30">
        <v>174.54</v>
      </c>
      <c r="H30" s="30">
        <v>30.034700000000001</v>
      </c>
      <c r="I30" s="29" t="s">
        <v>80</v>
      </c>
      <c r="J30" s="29">
        <f t="shared" si="0"/>
        <v>29436.05</v>
      </c>
      <c r="K30" s="38">
        <v>6021732</v>
      </c>
      <c r="L30" s="29" t="s">
        <v>81</v>
      </c>
      <c r="M30" s="29"/>
      <c r="N30" s="71"/>
      <c r="O30" s="39"/>
      <c r="P30" s="40"/>
      <c r="Q30" s="55"/>
    </row>
    <row r="31" spans="1:17" s="17" customFormat="1" ht="30" customHeight="1">
      <c r="A31" s="29">
        <v>10</v>
      </c>
      <c r="B31" s="29">
        <v>1</v>
      </c>
      <c r="C31" s="29">
        <v>501</v>
      </c>
      <c r="D31" s="29" t="s">
        <v>78</v>
      </c>
      <c r="E31" s="29" t="s">
        <v>83</v>
      </c>
      <c r="F31" s="30">
        <v>204.57</v>
      </c>
      <c r="G31" s="30">
        <v>174.54</v>
      </c>
      <c r="H31" s="30">
        <v>30.034700000000001</v>
      </c>
      <c r="I31" s="29" t="s">
        <v>80</v>
      </c>
      <c r="J31" s="29">
        <f t="shared" si="0"/>
        <v>32095.62</v>
      </c>
      <c r="K31" s="38">
        <v>6565801</v>
      </c>
      <c r="L31" s="29" t="s">
        <v>81</v>
      </c>
      <c r="M31" s="29"/>
      <c r="N31" s="71"/>
      <c r="O31" s="39"/>
      <c r="P31" s="40"/>
      <c r="Q31" s="55"/>
    </row>
    <row r="32" spans="1:17" s="17" customFormat="1" ht="30" customHeight="1">
      <c r="A32" s="29">
        <v>10</v>
      </c>
      <c r="B32" s="29">
        <v>1</v>
      </c>
      <c r="C32" s="29">
        <v>102</v>
      </c>
      <c r="D32" s="29" t="s">
        <v>78</v>
      </c>
      <c r="E32" s="29" t="s">
        <v>79</v>
      </c>
      <c r="F32" s="30">
        <v>203.71</v>
      </c>
      <c r="G32" s="30">
        <v>173.80500000000001</v>
      </c>
      <c r="H32" s="30">
        <v>29.908200000000001</v>
      </c>
      <c r="I32" s="29" t="s">
        <v>80</v>
      </c>
      <c r="J32" s="29">
        <f t="shared" ref="J32:J47" si="1">ROUND(K32/F32,2)</f>
        <v>31617.119999999999</v>
      </c>
      <c r="K32" s="38">
        <v>6440723</v>
      </c>
      <c r="L32" s="29" t="s">
        <v>81</v>
      </c>
      <c r="M32" s="29" t="s">
        <v>92</v>
      </c>
      <c r="N32" s="71"/>
      <c r="O32" s="39"/>
      <c r="P32" s="40"/>
      <c r="Q32" s="55"/>
    </row>
    <row r="33" spans="1:17" s="17" customFormat="1" ht="30" customHeight="1">
      <c r="A33" s="29">
        <v>10</v>
      </c>
      <c r="B33" s="29">
        <v>1</v>
      </c>
      <c r="C33" s="29">
        <v>302</v>
      </c>
      <c r="D33" s="29" t="s">
        <v>78</v>
      </c>
      <c r="E33" s="29" t="s">
        <v>83</v>
      </c>
      <c r="F33" s="30">
        <v>204.57</v>
      </c>
      <c r="G33" s="30">
        <v>174.54</v>
      </c>
      <c r="H33" s="30">
        <v>30.034700000000001</v>
      </c>
      <c r="I33" s="29" t="s">
        <v>80</v>
      </c>
      <c r="J33" s="29">
        <f t="shared" si="1"/>
        <v>28744.560000000001</v>
      </c>
      <c r="K33" s="38">
        <v>5880274</v>
      </c>
      <c r="L33" s="29" t="s">
        <v>81</v>
      </c>
      <c r="M33" s="29"/>
      <c r="N33" s="71"/>
      <c r="O33" s="39"/>
      <c r="P33" s="40"/>
      <c r="Q33" s="55"/>
    </row>
    <row r="34" spans="1:17" s="17" customFormat="1" ht="30" customHeight="1">
      <c r="A34" s="29">
        <v>10</v>
      </c>
      <c r="B34" s="29">
        <v>1</v>
      </c>
      <c r="C34" s="29">
        <v>502</v>
      </c>
      <c r="D34" s="29" t="s">
        <v>78</v>
      </c>
      <c r="E34" s="29" t="s">
        <v>83</v>
      </c>
      <c r="F34" s="30">
        <v>203.66</v>
      </c>
      <c r="G34" s="30">
        <v>173.76140000000001</v>
      </c>
      <c r="H34" s="30">
        <v>29.900700000000001</v>
      </c>
      <c r="I34" s="29" t="s">
        <v>80</v>
      </c>
      <c r="J34" s="29">
        <f t="shared" si="1"/>
        <v>31191.599999999999</v>
      </c>
      <c r="K34" s="38">
        <v>6352481</v>
      </c>
      <c r="L34" s="29" t="s">
        <v>81</v>
      </c>
      <c r="M34" s="29"/>
      <c r="N34" s="71"/>
      <c r="O34" s="39"/>
      <c r="P34" s="40"/>
      <c r="Q34" s="55"/>
    </row>
    <row r="35" spans="1:17" s="17" customFormat="1" ht="30" customHeight="1">
      <c r="A35" s="29">
        <v>10</v>
      </c>
      <c r="B35" s="29">
        <v>2</v>
      </c>
      <c r="C35" s="29">
        <v>103</v>
      </c>
      <c r="D35" s="29" t="s">
        <v>78</v>
      </c>
      <c r="E35" s="29" t="s">
        <v>79</v>
      </c>
      <c r="F35" s="30">
        <v>203.71</v>
      </c>
      <c r="G35" s="30">
        <v>173.80500000000001</v>
      </c>
      <c r="H35" s="30">
        <v>29.900700000000001</v>
      </c>
      <c r="I35" s="29" t="s">
        <v>80</v>
      </c>
      <c r="J35" s="29">
        <f t="shared" si="1"/>
        <v>31670.31</v>
      </c>
      <c r="K35" s="38">
        <v>6451559</v>
      </c>
      <c r="L35" s="29" t="s">
        <v>81</v>
      </c>
      <c r="M35" s="29" t="s">
        <v>93</v>
      </c>
      <c r="N35" s="71"/>
      <c r="O35" s="39"/>
      <c r="P35" s="40"/>
      <c r="Q35" s="55"/>
    </row>
    <row r="36" spans="1:17" s="17" customFormat="1" ht="30" customHeight="1">
      <c r="A36" s="29">
        <v>10</v>
      </c>
      <c r="B36" s="29">
        <v>2</v>
      </c>
      <c r="C36" s="29">
        <v>303</v>
      </c>
      <c r="D36" s="29" t="s">
        <v>78</v>
      </c>
      <c r="E36" s="29" t="s">
        <v>83</v>
      </c>
      <c r="F36" s="30">
        <v>204.57</v>
      </c>
      <c r="G36" s="30">
        <v>174.54</v>
      </c>
      <c r="H36" s="30">
        <v>30.027100000000001</v>
      </c>
      <c r="I36" s="29" t="s">
        <v>80</v>
      </c>
      <c r="J36" s="29">
        <f t="shared" si="1"/>
        <v>28797.75</v>
      </c>
      <c r="K36" s="38">
        <v>5891155</v>
      </c>
      <c r="L36" s="29" t="s">
        <v>81</v>
      </c>
      <c r="M36" s="29"/>
      <c r="N36" s="71"/>
      <c r="O36" s="39"/>
      <c r="P36" s="40"/>
      <c r="Q36" s="55"/>
    </row>
    <row r="37" spans="1:17" s="17" customFormat="1" ht="30" customHeight="1">
      <c r="A37" s="29">
        <v>10</v>
      </c>
      <c r="B37" s="29">
        <v>2</v>
      </c>
      <c r="C37" s="29">
        <v>503</v>
      </c>
      <c r="D37" s="29" t="s">
        <v>78</v>
      </c>
      <c r="E37" s="29" t="s">
        <v>83</v>
      </c>
      <c r="F37" s="30">
        <v>204.57</v>
      </c>
      <c r="G37" s="30">
        <v>174.54</v>
      </c>
      <c r="H37" s="30">
        <v>30.027100000000001</v>
      </c>
      <c r="I37" s="29" t="s">
        <v>80</v>
      </c>
      <c r="J37" s="29">
        <f t="shared" si="1"/>
        <v>31244.560000000001</v>
      </c>
      <c r="K37" s="38">
        <v>6391699</v>
      </c>
      <c r="L37" s="29" t="s">
        <v>81</v>
      </c>
      <c r="M37" s="29"/>
      <c r="N37" s="71"/>
      <c r="O37" s="39"/>
      <c r="P37" s="40"/>
      <c r="Q37" s="55"/>
    </row>
    <row r="38" spans="1:17" s="17" customFormat="1" ht="30" customHeight="1">
      <c r="A38" s="29">
        <v>10</v>
      </c>
      <c r="B38" s="29">
        <v>2</v>
      </c>
      <c r="C38" s="29">
        <v>104</v>
      </c>
      <c r="D38" s="29" t="s">
        <v>78</v>
      </c>
      <c r="E38" s="29" t="s">
        <v>79</v>
      </c>
      <c r="F38" s="30">
        <v>203.53</v>
      </c>
      <c r="G38" s="30">
        <v>173.655</v>
      </c>
      <c r="H38" s="30">
        <v>29.8749</v>
      </c>
      <c r="I38" s="29" t="s">
        <v>80</v>
      </c>
      <c r="J38" s="29">
        <f t="shared" si="1"/>
        <v>31191.63</v>
      </c>
      <c r="K38" s="38">
        <v>6348433</v>
      </c>
      <c r="L38" s="29" t="s">
        <v>81</v>
      </c>
      <c r="M38" s="29" t="s">
        <v>94</v>
      </c>
      <c r="N38" s="71"/>
      <c r="O38" s="39"/>
      <c r="P38" s="40"/>
      <c r="Q38" s="55"/>
    </row>
    <row r="39" spans="1:17" s="17" customFormat="1" ht="30" customHeight="1">
      <c r="A39" s="29">
        <v>10</v>
      </c>
      <c r="B39" s="29">
        <v>2</v>
      </c>
      <c r="C39" s="29">
        <v>304</v>
      </c>
      <c r="D39" s="29" t="s">
        <v>78</v>
      </c>
      <c r="E39" s="29" t="s">
        <v>83</v>
      </c>
      <c r="F39" s="30">
        <v>204.39</v>
      </c>
      <c r="G39" s="30">
        <v>174.39</v>
      </c>
      <c r="H39" s="30">
        <v>30.001300000000001</v>
      </c>
      <c r="I39" s="29" t="s">
        <v>80</v>
      </c>
      <c r="J39" s="29">
        <f t="shared" si="1"/>
        <v>28319.07</v>
      </c>
      <c r="K39" s="38">
        <v>5788135</v>
      </c>
      <c r="L39" s="29" t="s">
        <v>81</v>
      </c>
      <c r="M39" s="29"/>
      <c r="N39" s="71"/>
      <c r="O39" s="39"/>
      <c r="P39" s="40"/>
      <c r="Q39" s="55"/>
    </row>
    <row r="40" spans="1:17" s="17" customFormat="1" ht="30" customHeight="1">
      <c r="A40" s="29">
        <v>10</v>
      </c>
      <c r="B40" s="29">
        <v>2</v>
      </c>
      <c r="C40" s="29">
        <v>504</v>
      </c>
      <c r="D40" s="29" t="s">
        <v>78</v>
      </c>
      <c r="E40" s="29" t="s">
        <v>83</v>
      </c>
      <c r="F40" s="30">
        <v>204.39</v>
      </c>
      <c r="G40" s="30">
        <v>174.39</v>
      </c>
      <c r="H40" s="30">
        <v>30.001300000000001</v>
      </c>
      <c r="I40" s="29" t="s">
        <v>80</v>
      </c>
      <c r="J40" s="29">
        <f t="shared" si="1"/>
        <v>30765.88</v>
      </c>
      <c r="K40" s="38">
        <v>6288238</v>
      </c>
      <c r="L40" s="29" t="s">
        <v>81</v>
      </c>
      <c r="M40" s="29"/>
      <c r="N40" s="71"/>
      <c r="O40" s="39"/>
      <c r="P40" s="40"/>
      <c r="Q40" s="55"/>
    </row>
    <row r="41" spans="1:17" s="17" customFormat="1" ht="30" customHeight="1">
      <c r="A41" s="29">
        <v>10</v>
      </c>
      <c r="B41" s="29">
        <v>3</v>
      </c>
      <c r="C41" s="29">
        <v>105</v>
      </c>
      <c r="D41" s="29" t="s">
        <v>78</v>
      </c>
      <c r="E41" s="29" t="s">
        <v>79</v>
      </c>
      <c r="F41" s="30">
        <v>203.55</v>
      </c>
      <c r="G41" s="30">
        <v>173.655</v>
      </c>
      <c r="H41" s="30">
        <v>29.892800000000001</v>
      </c>
      <c r="I41" s="29" t="s">
        <v>80</v>
      </c>
      <c r="J41" s="29">
        <f t="shared" si="1"/>
        <v>31776.73</v>
      </c>
      <c r="K41" s="38">
        <v>6468154</v>
      </c>
      <c r="L41" s="29" t="s">
        <v>81</v>
      </c>
      <c r="M41" s="29" t="s">
        <v>95</v>
      </c>
      <c r="N41" s="71"/>
      <c r="O41" s="39"/>
      <c r="P41" s="40"/>
      <c r="Q41" s="55"/>
    </row>
    <row r="42" spans="1:17" s="17" customFormat="1" ht="30" customHeight="1">
      <c r="A42" s="29">
        <v>10</v>
      </c>
      <c r="B42" s="29">
        <v>3</v>
      </c>
      <c r="C42" s="29">
        <v>305</v>
      </c>
      <c r="D42" s="29" t="s">
        <v>78</v>
      </c>
      <c r="E42" s="29" t="s">
        <v>83</v>
      </c>
      <c r="F42" s="30">
        <v>204.41</v>
      </c>
      <c r="G42" s="30">
        <v>174.39</v>
      </c>
      <c r="H42" s="30">
        <v>30.019300000000001</v>
      </c>
      <c r="I42" s="29" t="s">
        <v>80</v>
      </c>
      <c r="J42" s="29">
        <f t="shared" si="1"/>
        <v>28904.17</v>
      </c>
      <c r="K42" s="38">
        <v>5908302</v>
      </c>
      <c r="L42" s="29" t="s">
        <v>81</v>
      </c>
      <c r="M42" s="29"/>
      <c r="N42" s="71"/>
      <c r="O42" s="39"/>
      <c r="P42" s="40"/>
      <c r="Q42" s="55"/>
    </row>
    <row r="43" spans="1:17" s="17" customFormat="1" ht="30" customHeight="1">
      <c r="A43" s="29">
        <v>10</v>
      </c>
      <c r="B43" s="29">
        <v>3</v>
      </c>
      <c r="C43" s="29">
        <v>505</v>
      </c>
      <c r="D43" s="29" t="s">
        <v>78</v>
      </c>
      <c r="E43" s="29" t="s">
        <v>83</v>
      </c>
      <c r="F43" s="30">
        <v>203.5</v>
      </c>
      <c r="G43" s="30">
        <v>173.6114</v>
      </c>
      <c r="H43" s="30">
        <v>29.885300000000001</v>
      </c>
      <c r="I43" s="29" t="s">
        <v>80</v>
      </c>
      <c r="J43" s="29">
        <f t="shared" si="1"/>
        <v>31351.21</v>
      </c>
      <c r="K43" s="38">
        <v>6379972</v>
      </c>
      <c r="L43" s="29" t="s">
        <v>81</v>
      </c>
      <c r="M43" s="29"/>
      <c r="N43" s="71"/>
      <c r="O43" s="39"/>
      <c r="P43" s="40"/>
      <c r="Q43" s="55"/>
    </row>
    <row r="44" spans="1:17" s="17" customFormat="1" ht="30" customHeight="1">
      <c r="A44" s="29">
        <v>10</v>
      </c>
      <c r="B44" s="29">
        <v>3</v>
      </c>
      <c r="C44" s="29">
        <v>106</v>
      </c>
      <c r="D44" s="29" t="s">
        <v>78</v>
      </c>
      <c r="E44" s="29" t="s">
        <v>79</v>
      </c>
      <c r="F44" s="30">
        <v>203.72</v>
      </c>
      <c r="G44" s="30">
        <v>173.80500000000001</v>
      </c>
      <c r="H44" s="30">
        <v>29.918600000000001</v>
      </c>
      <c r="I44" s="29" t="s">
        <v>80</v>
      </c>
      <c r="J44" s="29">
        <f t="shared" si="1"/>
        <v>34489.46</v>
      </c>
      <c r="K44" s="38">
        <v>7026193</v>
      </c>
      <c r="L44" s="29" t="s">
        <v>81</v>
      </c>
      <c r="M44" s="29" t="s">
        <v>96</v>
      </c>
      <c r="N44" s="71"/>
      <c r="O44" s="39"/>
      <c r="P44" s="40"/>
      <c r="Q44" s="55"/>
    </row>
    <row r="45" spans="1:17" s="17" customFormat="1" ht="30" customHeight="1">
      <c r="A45" s="29">
        <v>10</v>
      </c>
      <c r="B45" s="29">
        <v>3</v>
      </c>
      <c r="C45" s="29">
        <v>306</v>
      </c>
      <c r="D45" s="29" t="s">
        <v>78</v>
      </c>
      <c r="E45" s="29" t="s">
        <v>83</v>
      </c>
      <c r="F45" s="30">
        <v>204.59</v>
      </c>
      <c r="G45" s="30">
        <v>174.54</v>
      </c>
      <c r="H45" s="30">
        <v>30.045100000000001</v>
      </c>
      <c r="I45" s="29" t="s">
        <v>80</v>
      </c>
      <c r="J45" s="29">
        <f t="shared" si="1"/>
        <v>31616.89</v>
      </c>
      <c r="K45" s="38">
        <v>6468500</v>
      </c>
      <c r="L45" s="29" t="s">
        <v>81</v>
      </c>
      <c r="M45" s="29"/>
      <c r="N45" s="71"/>
      <c r="O45" s="39"/>
      <c r="P45" s="40"/>
      <c r="Q45" s="55"/>
    </row>
    <row r="46" spans="1:17" s="17" customFormat="1" ht="30" customHeight="1">
      <c r="A46" s="29">
        <v>10</v>
      </c>
      <c r="B46" s="29">
        <v>3</v>
      </c>
      <c r="C46" s="29">
        <v>506</v>
      </c>
      <c r="D46" s="29" t="s">
        <v>78</v>
      </c>
      <c r="E46" s="29" t="s">
        <v>83</v>
      </c>
      <c r="F46" s="30">
        <v>204.59</v>
      </c>
      <c r="G46" s="30">
        <v>174.54</v>
      </c>
      <c r="H46" s="30">
        <v>30.045100000000001</v>
      </c>
      <c r="I46" s="29" t="s">
        <v>80</v>
      </c>
      <c r="J46" s="29">
        <f t="shared" si="1"/>
        <v>34063.699999999997</v>
      </c>
      <c r="K46" s="38">
        <v>6969093</v>
      </c>
      <c r="L46" s="29" t="s">
        <v>81</v>
      </c>
      <c r="M46" s="29"/>
      <c r="N46" s="71"/>
      <c r="O46" s="39"/>
      <c r="P46" s="40"/>
      <c r="Q46" s="55"/>
    </row>
    <row r="47" spans="1:17" s="17" customFormat="1" ht="30" customHeight="1">
      <c r="A47" s="29" t="s">
        <v>97</v>
      </c>
      <c r="B47" s="29"/>
      <c r="C47" s="29">
        <f>COUNT(C5:C46)</f>
        <v>42</v>
      </c>
      <c r="D47" s="29"/>
      <c r="E47" s="29"/>
      <c r="F47" s="29">
        <f>SUM(F5:F46)</f>
        <v>8562.4699999999993</v>
      </c>
      <c r="G47" s="29">
        <f>SUM(G5:G46)</f>
        <v>7310.1819999999998</v>
      </c>
      <c r="H47" s="29">
        <f>SUM(H5:H46)</f>
        <v>1252.2606000000001</v>
      </c>
      <c r="I47" s="29" t="s">
        <v>80</v>
      </c>
      <c r="J47" s="29">
        <f t="shared" si="1"/>
        <v>31092.41</v>
      </c>
      <c r="K47" s="29">
        <f>SUM(K5:K46)</f>
        <v>266227789</v>
      </c>
      <c r="L47" s="29"/>
      <c r="M47" s="29"/>
      <c r="N47" s="13"/>
      <c r="O47" s="39"/>
      <c r="P47" s="39"/>
      <c r="Q47" s="55"/>
    </row>
    <row r="48" spans="1:17" s="18" customFormat="1" ht="30" customHeight="1">
      <c r="A48" s="111" t="str">
        <f>"本表报备房源总套数"&amp;C47&amp;"套，总面积"&amp;F47&amp;"㎡，总价"&amp;K47&amp;"元，均单价"&amp;J47&amp;"元/㎡。"</f>
        <v>本表报备房源总套数42套，总面积8562.47㎡，总价266227789元，均单价31092.41元/㎡。</v>
      </c>
      <c r="B48" s="111"/>
      <c r="C48" s="111"/>
      <c r="D48" s="112"/>
      <c r="E48" s="111"/>
      <c r="F48" s="111"/>
      <c r="G48" s="111"/>
      <c r="H48" s="111"/>
      <c r="I48" s="111"/>
      <c r="J48" s="111"/>
      <c r="K48" s="113"/>
      <c r="L48" s="111"/>
      <c r="M48" s="112"/>
      <c r="N48" s="13"/>
      <c r="O48" s="39"/>
      <c r="P48" s="51"/>
      <c r="Q48" s="55"/>
    </row>
    <row r="49" spans="1:17" s="19" customFormat="1" ht="14.25">
      <c r="A49" s="18"/>
      <c r="B49" s="18"/>
      <c r="C49" s="18"/>
      <c r="D49" s="39"/>
      <c r="E49" s="18"/>
      <c r="F49" s="31"/>
      <c r="G49" s="32"/>
      <c r="H49" s="32"/>
      <c r="I49" s="42"/>
      <c r="J49" s="42"/>
      <c r="K49" s="48"/>
      <c r="L49" s="42"/>
      <c r="M49" s="35"/>
      <c r="N49" s="13"/>
      <c r="O49"/>
      <c r="P49" s="31"/>
      <c r="Q49" s="55"/>
    </row>
    <row r="50" spans="1:17" s="19" customFormat="1" ht="14.25">
      <c r="A50" s="18"/>
      <c r="B50" s="18"/>
      <c r="C50" s="18"/>
      <c r="D50" s="39"/>
      <c r="E50" s="18"/>
      <c r="F50" s="31"/>
      <c r="G50" s="31"/>
      <c r="H50" s="31"/>
      <c r="I50" s="42"/>
      <c r="J50" s="114" t="s">
        <v>98</v>
      </c>
      <c r="K50" s="115"/>
      <c r="L50" s="116"/>
      <c r="M50" s="35"/>
      <c r="N50" s="13"/>
      <c r="O50"/>
      <c r="P50" s="31"/>
      <c r="Q50" s="55"/>
    </row>
    <row r="51" spans="1:17">
      <c r="F51" s="20"/>
      <c r="G51" s="20"/>
      <c r="H51" s="20"/>
      <c r="I51" s="43"/>
      <c r="J51" s="52"/>
      <c r="K51" s="20"/>
      <c r="L51" s="44"/>
      <c r="M51" s="46"/>
    </row>
    <row r="52" spans="1:17">
      <c r="H52" s="50"/>
      <c r="I52" s="43"/>
      <c r="J52" s="117"/>
      <c r="K52" s="118"/>
      <c r="L52" s="117"/>
      <c r="M52" s="46"/>
    </row>
  </sheetData>
  <mergeCells count="5">
    <mergeCell ref="A1:M1"/>
    <mergeCell ref="A2:M2"/>
    <mergeCell ref="A48:M48"/>
    <mergeCell ref="J50:L50"/>
    <mergeCell ref="J52:L52"/>
  </mergeCells>
  <phoneticPr fontId="9" type="noConversion"/>
  <pageMargins left="0.75" right="0.75" top="1" bottom="1" header="0.5" footer="0.5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0" zoomScaleNormal="70" workbookViewId="0">
      <pane xSplit="2" ySplit="4" topLeftCell="C53" activePane="bottomRight" state="frozen"/>
      <selection pane="topRight"/>
      <selection pane="bottomLeft"/>
      <selection pane="bottomRight" activeCell="M5" sqref="M5:M68"/>
    </sheetView>
  </sheetViews>
  <sheetFormatPr defaultColWidth="9" defaultRowHeight="13.5"/>
  <cols>
    <col min="1" max="1" width="7.125" style="2" customWidth="1"/>
    <col min="2" max="2" width="5.75" style="2" customWidth="1"/>
    <col min="3" max="3" width="6" style="20" customWidth="1"/>
    <col min="4" max="4" width="11.75" style="21" customWidth="1"/>
    <col min="5" max="5" width="16.125" style="20" customWidth="1"/>
    <col min="6" max="6" width="11.375" style="22" customWidth="1"/>
    <col min="7" max="7" width="10.5" style="22" customWidth="1"/>
    <col min="8" max="8" width="11.125" style="22" customWidth="1"/>
    <col min="9" max="9" width="9.5" style="20" customWidth="1"/>
    <col min="10" max="10" width="12.375" style="20" customWidth="1"/>
    <col min="11" max="11" width="12.875" style="23" customWidth="1"/>
    <col min="12" max="12" width="8.75" style="20" customWidth="1"/>
    <col min="13" max="13" width="12.375" style="24" customWidth="1"/>
    <col min="14" max="14" width="9" style="20"/>
    <col min="15" max="15" width="14.375" style="2"/>
    <col min="16" max="16" width="11.75" style="2"/>
    <col min="17" max="17" width="15.5" style="20"/>
    <col min="18" max="16384" width="9" style="20"/>
  </cols>
  <sheetData>
    <row r="1" spans="1:16" s="14" customFormat="1" ht="35.25" customHeight="1">
      <c r="A1" s="103" t="s">
        <v>63</v>
      </c>
      <c r="B1" s="103"/>
      <c r="C1" s="103"/>
      <c r="D1" s="104"/>
      <c r="E1" s="103"/>
      <c r="F1" s="105"/>
      <c r="G1" s="105"/>
      <c r="H1" s="105"/>
      <c r="I1" s="103"/>
      <c r="J1" s="103"/>
      <c r="K1" s="106"/>
      <c r="L1" s="103"/>
      <c r="M1" s="104"/>
      <c r="O1" s="2"/>
      <c r="P1" s="2"/>
    </row>
    <row r="2" spans="1:16" s="15" customFormat="1" ht="24.75" customHeight="1">
      <c r="A2" s="107" t="s">
        <v>99</v>
      </c>
      <c r="B2" s="107"/>
      <c r="C2" s="107"/>
      <c r="D2" s="108"/>
      <c r="E2" s="107"/>
      <c r="F2" s="109"/>
      <c r="G2" s="109"/>
      <c r="H2" s="109"/>
      <c r="I2" s="107"/>
      <c r="J2" s="107"/>
      <c r="K2" s="110"/>
      <c r="L2" s="107"/>
      <c r="M2" s="108"/>
      <c r="O2" s="18"/>
      <c r="P2" s="18"/>
    </row>
    <row r="3" spans="1:16" s="15" customFormat="1" ht="24.75" customHeight="1">
      <c r="A3" s="26"/>
      <c r="B3" s="26"/>
      <c r="C3" s="26"/>
      <c r="D3" s="27"/>
      <c r="E3" s="26"/>
      <c r="F3" s="28"/>
      <c r="G3" s="28"/>
      <c r="H3" s="28"/>
      <c r="I3" s="26"/>
      <c r="J3" s="26" t="s">
        <v>65</v>
      </c>
      <c r="K3" s="33"/>
      <c r="L3" s="26"/>
      <c r="M3" s="27"/>
      <c r="O3" s="18"/>
      <c r="P3" s="18"/>
    </row>
    <row r="4" spans="1:16" s="16" customFormat="1" ht="30.75" customHeight="1">
      <c r="A4" s="6" t="s">
        <v>66</v>
      </c>
      <c r="B4" s="6" t="s">
        <v>67</v>
      </c>
      <c r="C4" s="6" t="s">
        <v>68</v>
      </c>
      <c r="D4" s="6" t="s">
        <v>69</v>
      </c>
      <c r="E4" s="6" t="s">
        <v>22</v>
      </c>
      <c r="F4" s="7" t="s">
        <v>70</v>
      </c>
      <c r="G4" s="7" t="s">
        <v>71</v>
      </c>
      <c r="H4" s="7" t="s">
        <v>72</v>
      </c>
      <c r="I4" s="6" t="s">
        <v>73</v>
      </c>
      <c r="J4" s="6" t="s">
        <v>74</v>
      </c>
      <c r="K4" s="34" t="s">
        <v>75</v>
      </c>
      <c r="L4" s="6" t="s">
        <v>76</v>
      </c>
      <c r="M4" s="6" t="s">
        <v>77</v>
      </c>
      <c r="N4" s="35"/>
      <c r="O4" s="47"/>
      <c r="P4" s="47"/>
    </row>
    <row r="5" spans="1:16" s="17" customFormat="1" ht="30" customHeight="1">
      <c r="A5" s="29">
        <v>4</v>
      </c>
      <c r="B5" s="29">
        <v>1</v>
      </c>
      <c r="C5" s="29">
        <v>201</v>
      </c>
      <c r="D5" s="29" t="s">
        <v>100</v>
      </c>
      <c r="E5" s="29" t="s">
        <v>101</v>
      </c>
      <c r="F5" s="30">
        <v>127.12</v>
      </c>
      <c r="G5" s="30">
        <v>102.2625</v>
      </c>
      <c r="H5" s="30">
        <v>24.862300000000001</v>
      </c>
      <c r="I5" s="29" t="s">
        <v>80</v>
      </c>
      <c r="J5" s="29">
        <f>ROUND(K5/F5,2)</f>
        <v>20850.72</v>
      </c>
      <c r="K5" s="38">
        <v>2650543</v>
      </c>
      <c r="L5" s="29" t="s">
        <v>81</v>
      </c>
      <c r="M5" s="29"/>
      <c r="N5" s="13"/>
      <c r="O5" s="39"/>
      <c r="P5" s="40"/>
    </row>
    <row r="6" spans="1:16" s="17" customFormat="1" ht="30" customHeight="1">
      <c r="A6" s="29">
        <v>4</v>
      </c>
      <c r="B6" s="29">
        <v>1</v>
      </c>
      <c r="C6" s="29">
        <v>301</v>
      </c>
      <c r="D6" s="29" t="s">
        <v>100</v>
      </c>
      <c r="E6" s="29" t="s">
        <v>101</v>
      </c>
      <c r="F6" s="30">
        <v>127.12</v>
      </c>
      <c r="G6" s="30">
        <v>102.2625</v>
      </c>
      <c r="H6" s="30">
        <v>24.862300000000001</v>
      </c>
      <c r="I6" s="29" t="s">
        <v>80</v>
      </c>
      <c r="J6" s="29">
        <f>ROUND(K6/F6,2)</f>
        <v>22393.27</v>
      </c>
      <c r="K6" s="38">
        <v>2846632</v>
      </c>
      <c r="L6" s="29" t="s">
        <v>81</v>
      </c>
      <c r="M6" s="29"/>
      <c r="N6" s="13"/>
      <c r="O6" s="39"/>
      <c r="P6" s="40"/>
    </row>
    <row r="7" spans="1:16" s="17" customFormat="1" ht="30" customHeight="1">
      <c r="A7" s="29">
        <v>4</v>
      </c>
      <c r="B7" s="29">
        <v>1</v>
      </c>
      <c r="C7" s="29">
        <v>401</v>
      </c>
      <c r="D7" s="29" t="s">
        <v>100</v>
      </c>
      <c r="E7" s="29" t="s">
        <v>101</v>
      </c>
      <c r="F7" s="30">
        <v>127.12</v>
      </c>
      <c r="G7" s="30">
        <v>102.2625</v>
      </c>
      <c r="H7" s="30">
        <v>24.862300000000001</v>
      </c>
      <c r="I7" s="29" t="s">
        <v>80</v>
      </c>
      <c r="J7" s="29">
        <f>ROUND(K7/F7,2)</f>
        <v>23723.05</v>
      </c>
      <c r="K7" s="38">
        <v>3015674</v>
      </c>
      <c r="L7" s="29" t="s">
        <v>81</v>
      </c>
      <c r="M7" s="29"/>
      <c r="N7" s="13"/>
      <c r="O7" s="39"/>
      <c r="P7" s="40"/>
    </row>
    <row r="8" spans="1:16" s="17" customFormat="1" ht="30" customHeight="1">
      <c r="A8" s="29">
        <v>4</v>
      </c>
      <c r="B8" s="29">
        <v>1</v>
      </c>
      <c r="C8" s="29">
        <v>501</v>
      </c>
      <c r="D8" s="29" t="s">
        <v>100</v>
      </c>
      <c r="E8" s="29" t="s">
        <v>101</v>
      </c>
      <c r="F8" s="30">
        <v>127.12</v>
      </c>
      <c r="G8" s="30">
        <v>102.2625</v>
      </c>
      <c r="H8" s="30">
        <v>24.862300000000001</v>
      </c>
      <c r="I8" s="29" t="s">
        <v>80</v>
      </c>
      <c r="J8" s="29">
        <f t="shared" ref="J8:J36" si="0">ROUND(K8/F8,2)</f>
        <v>24946.46</v>
      </c>
      <c r="K8" s="38">
        <v>3171194</v>
      </c>
      <c r="L8" s="29" t="s">
        <v>81</v>
      </c>
      <c r="M8" s="29"/>
      <c r="N8" s="13"/>
      <c r="O8" s="39"/>
      <c r="P8" s="40"/>
    </row>
    <row r="9" spans="1:16" s="17" customFormat="1" ht="30" customHeight="1">
      <c r="A9" s="29">
        <v>4</v>
      </c>
      <c r="B9" s="29">
        <v>1</v>
      </c>
      <c r="C9" s="29">
        <v>601</v>
      </c>
      <c r="D9" s="29" t="s">
        <v>100</v>
      </c>
      <c r="E9" s="29" t="s">
        <v>101</v>
      </c>
      <c r="F9" s="30">
        <v>127.12</v>
      </c>
      <c r="G9" s="30">
        <v>102.2625</v>
      </c>
      <c r="H9" s="30">
        <v>24.862300000000001</v>
      </c>
      <c r="I9" s="29" t="s">
        <v>80</v>
      </c>
      <c r="J9" s="29">
        <f t="shared" si="0"/>
        <v>24999.65</v>
      </c>
      <c r="K9" s="38">
        <v>3177955</v>
      </c>
      <c r="L9" s="29" t="s">
        <v>81</v>
      </c>
      <c r="M9" s="29"/>
      <c r="N9" s="13"/>
      <c r="O9" s="39"/>
      <c r="P9" s="40"/>
    </row>
    <row r="10" spans="1:16" s="17" customFormat="1" ht="30" customHeight="1">
      <c r="A10" s="29">
        <v>4</v>
      </c>
      <c r="B10" s="29">
        <v>1</v>
      </c>
      <c r="C10" s="29">
        <v>701</v>
      </c>
      <c r="D10" s="29" t="s">
        <v>100</v>
      </c>
      <c r="E10" s="29" t="s">
        <v>101</v>
      </c>
      <c r="F10" s="30">
        <v>127.12</v>
      </c>
      <c r="G10" s="30">
        <v>102.2625</v>
      </c>
      <c r="H10" s="30">
        <v>24.862300000000001</v>
      </c>
      <c r="I10" s="29" t="s">
        <v>80</v>
      </c>
      <c r="J10" s="29">
        <f t="shared" si="0"/>
        <v>25052.84</v>
      </c>
      <c r="K10" s="38">
        <v>3184717</v>
      </c>
      <c r="L10" s="29" t="s">
        <v>81</v>
      </c>
      <c r="M10" s="29"/>
      <c r="N10" s="13"/>
      <c r="O10" s="39"/>
      <c r="P10" s="40"/>
    </row>
    <row r="11" spans="1:16" s="17" customFormat="1" ht="30" customHeight="1">
      <c r="A11" s="29">
        <v>4</v>
      </c>
      <c r="B11" s="29">
        <v>1</v>
      </c>
      <c r="C11" s="29">
        <v>801</v>
      </c>
      <c r="D11" s="29" t="s">
        <v>100</v>
      </c>
      <c r="E11" s="29" t="s">
        <v>101</v>
      </c>
      <c r="F11" s="30">
        <v>127.12</v>
      </c>
      <c r="G11" s="30">
        <v>102.2625</v>
      </c>
      <c r="H11" s="30">
        <v>24.862300000000001</v>
      </c>
      <c r="I11" s="29" t="s">
        <v>80</v>
      </c>
      <c r="J11" s="29">
        <f t="shared" si="0"/>
        <v>25106.03</v>
      </c>
      <c r="K11" s="38">
        <v>3191479</v>
      </c>
      <c r="L11" s="29" t="s">
        <v>81</v>
      </c>
      <c r="M11" s="29"/>
      <c r="N11" s="13"/>
      <c r="O11" s="39"/>
      <c r="P11" s="40"/>
    </row>
    <row r="12" spans="1:16" s="17" customFormat="1" ht="30" customHeight="1">
      <c r="A12" s="29">
        <v>4</v>
      </c>
      <c r="B12" s="29">
        <v>1</v>
      </c>
      <c r="C12" s="29">
        <v>901</v>
      </c>
      <c r="D12" s="29" t="s">
        <v>100</v>
      </c>
      <c r="E12" s="29" t="s">
        <v>101</v>
      </c>
      <c r="F12" s="30">
        <v>127.12</v>
      </c>
      <c r="G12" s="30">
        <v>102.2625</v>
      </c>
      <c r="H12" s="30">
        <v>24.862300000000001</v>
      </c>
      <c r="I12" s="29" t="s">
        <v>80</v>
      </c>
      <c r="J12" s="29">
        <f t="shared" si="0"/>
        <v>23350.720000000001</v>
      </c>
      <c r="K12" s="38">
        <v>2968343</v>
      </c>
      <c r="L12" s="29" t="s">
        <v>81</v>
      </c>
      <c r="M12" s="29"/>
      <c r="N12" s="13"/>
      <c r="O12" s="39"/>
      <c r="P12" s="40"/>
    </row>
    <row r="13" spans="1:16" s="17" customFormat="1" ht="30" customHeight="1">
      <c r="A13" s="29">
        <v>4</v>
      </c>
      <c r="B13" s="29">
        <v>1</v>
      </c>
      <c r="C13" s="29">
        <v>202</v>
      </c>
      <c r="D13" s="29" t="s">
        <v>100</v>
      </c>
      <c r="E13" s="29" t="s">
        <v>101</v>
      </c>
      <c r="F13" s="30">
        <v>127.58</v>
      </c>
      <c r="G13" s="30">
        <v>102.6275</v>
      </c>
      <c r="H13" s="30">
        <v>24.951000000000001</v>
      </c>
      <c r="I13" s="29" t="s">
        <v>80</v>
      </c>
      <c r="J13" s="29">
        <f t="shared" si="0"/>
        <v>20531.27</v>
      </c>
      <c r="K13" s="38">
        <v>2619379</v>
      </c>
      <c r="L13" s="29" t="s">
        <v>81</v>
      </c>
      <c r="M13" s="29"/>
      <c r="N13" s="13"/>
      <c r="O13" s="39"/>
      <c r="P13" s="40"/>
    </row>
    <row r="14" spans="1:16" s="17" customFormat="1" ht="30" customHeight="1">
      <c r="A14" s="29">
        <v>4</v>
      </c>
      <c r="B14" s="29">
        <v>1</v>
      </c>
      <c r="C14" s="29">
        <v>302</v>
      </c>
      <c r="D14" s="29" t="s">
        <v>100</v>
      </c>
      <c r="E14" s="29" t="s">
        <v>101</v>
      </c>
      <c r="F14" s="30">
        <v>127.58</v>
      </c>
      <c r="G14" s="30">
        <v>102.6275</v>
      </c>
      <c r="H14" s="30">
        <v>24.951000000000001</v>
      </c>
      <c r="I14" s="29" t="s">
        <v>80</v>
      </c>
      <c r="J14" s="29">
        <f t="shared" si="0"/>
        <v>21861.05</v>
      </c>
      <c r="K14" s="38">
        <v>2789033</v>
      </c>
      <c r="L14" s="29" t="s">
        <v>81</v>
      </c>
      <c r="M14" s="29"/>
      <c r="N14" s="13"/>
      <c r="O14" s="39"/>
      <c r="P14" s="40"/>
    </row>
    <row r="15" spans="1:16" s="17" customFormat="1" ht="30" customHeight="1">
      <c r="A15" s="29">
        <v>4</v>
      </c>
      <c r="B15" s="29">
        <v>1</v>
      </c>
      <c r="C15" s="29">
        <v>402</v>
      </c>
      <c r="D15" s="29" t="s">
        <v>100</v>
      </c>
      <c r="E15" s="29" t="s">
        <v>101</v>
      </c>
      <c r="F15" s="30">
        <v>127.58</v>
      </c>
      <c r="G15" s="30">
        <v>102.6275</v>
      </c>
      <c r="H15" s="30">
        <v>24.951000000000001</v>
      </c>
      <c r="I15" s="29" t="s">
        <v>80</v>
      </c>
      <c r="J15" s="29">
        <f t="shared" si="0"/>
        <v>22978.080000000002</v>
      </c>
      <c r="K15" s="38">
        <v>2931543</v>
      </c>
      <c r="L15" s="29" t="s">
        <v>81</v>
      </c>
      <c r="M15" s="29"/>
      <c r="N15" s="13"/>
      <c r="O15" s="39"/>
      <c r="P15" s="40"/>
    </row>
    <row r="16" spans="1:16" s="17" customFormat="1" ht="30" customHeight="1">
      <c r="A16" s="29">
        <v>4</v>
      </c>
      <c r="B16" s="29">
        <v>1</v>
      </c>
      <c r="C16" s="29">
        <v>502</v>
      </c>
      <c r="D16" s="29" t="s">
        <v>100</v>
      </c>
      <c r="E16" s="29" t="s">
        <v>101</v>
      </c>
      <c r="F16" s="30">
        <v>127.58</v>
      </c>
      <c r="G16" s="30">
        <v>102.6275</v>
      </c>
      <c r="H16" s="30">
        <v>24.951000000000001</v>
      </c>
      <c r="I16" s="29" t="s">
        <v>80</v>
      </c>
      <c r="J16" s="29">
        <f t="shared" si="0"/>
        <v>24095.09</v>
      </c>
      <c r="K16" s="38">
        <v>3074052</v>
      </c>
      <c r="L16" s="29" t="s">
        <v>81</v>
      </c>
      <c r="M16" s="29"/>
      <c r="N16" s="13"/>
      <c r="O16" s="39"/>
      <c r="P16" s="40"/>
    </row>
    <row r="17" spans="1:16" s="17" customFormat="1" ht="30" customHeight="1">
      <c r="A17" s="29">
        <v>4</v>
      </c>
      <c r="B17" s="29">
        <v>1</v>
      </c>
      <c r="C17" s="29">
        <v>602</v>
      </c>
      <c r="D17" s="29" t="s">
        <v>100</v>
      </c>
      <c r="E17" s="29" t="s">
        <v>101</v>
      </c>
      <c r="F17" s="30">
        <v>127.58</v>
      </c>
      <c r="G17" s="30">
        <v>102.6275</v>
      </c>
      <c r="H17" s="30">
        <v>24.951000000000001</v>
      </c>
      <c r="I17" s="29" t="s">
        <v>80</v>
      </c>
      <c r="J17" s="29">
        <f t="shared" si="0"/>
        <v>24148.28</v>
      </c>
      <c r="K17" s="38">
        <v>3080838</v>
      </c>
      <c r="L17" s="29" t="s">
        <v>81</v>
      </c>
      <c r="M17" s="29"/>
      <c r="N17" s="13"/>
      <c r="O17" s="39"/>
      <c r="P17" s="40"/>
    </row>
    <row r="18" spans="1:16" s="17" customFormat="1" ht="30" customHeight="1">
      <c r="A18" s="29">
        <v>4</v>
      </c>
      <c r="B18" s="29">
        <v>1</v>
      </c>
      <c r="C18" s="29">
        <v>702</v>
      </c>
      <c r="D18" s="29" t="s">
        <v>100</v>
      </c>
      <c r="E18" s="29" t="s">
        <v>101</v>
      </c>
      <c r="F18" s="30">
        <v>127.58</v>
      </c>
      <c r="G18" s="30">
        <v>102.6275</v>
      </c>
      <c r="H18" s="30">
        <v>24.951000000000001</v>
      </c>
      <c r="I18" s="29" t="s">
        <v>80</v>
      </c>
      <c r="J18" s="29">
        <f t="shared" si="0"/>
        <v>24201.47</v>
      </c>
      <c r="K18" s="38">
        <v>3087624</v>
      </c>
      <c r="L18" s="29" t="s">
        <v>81</v>
      </c>
      <c r="M18" s="29"/>
      <c r="N18" s="13"/>
      <c r="O18" s="39"/>
      <c r="P18" s="40"/>
    </row>
    <row r="19" spans="1:16" s="17" customFormat="1" ht="30" customHeight="1">
      <c r="A19" s="29">
        <v>4</v>
      </c>
      <c r="B19" s="29">
        <v>1</v>
      </c>
      <c r="C19" s="29">
        <v>802</v>
      </c>
      <c r="D19" s="29" t="s">
        <v>100</v>
      </c>
      <c r="E19" s="29" t="s">
        <v>101</v>
      </c>
      <c r="F19" s="30">
        <v>127.58</v>
      </c>
      <c r="G19" s="30">
        <v>102.6275</v>
      </c>
      <c r="H19" s="30">
        <v>24.951000000000001</v>
      </c>
      <c r="I19" s="29" t="s">
        <v>80</v>
      </c>
      <c r="J19" s="29">
        <f t="shared" si="0"/>
        <v>24254.67</v>
      </c>
      <c r="K19" s="38">
        <v>3094411</v>
      </c>
      <c r="L19" s="29" t="s">
        <v>81</v>
      </c>
      <c r="M19" s="29"/>
      <c r="N19" s="13"/>
      <c r="O19" s="39"/>
      <c r="P19" s="40"/>
    </row>
    <row r="20" spans="1:16" s="17" customFormat="1" ht="30" customHeight="1">
      <c r="A20" s="29">
        <v>4</v>
      </c>
      <c r="B20" s="29">
        <v>1</v>
      </c>
      <c r="C20" s="29">
        <v>902</v>
      </c>
      <c r="D20" s="29" t="s">
        <v>100</v>
      </c>
      <c r="E20" s="29" t="s">
        <v>101</v>
      </c>
      <c r="F20" s="30">
        <v>127.58</v>
      </c>
      <c r="G20" s="30">
        <v>102.6275</v>
      </c>
      <c r="H20" s="30">
        <v>24.951000000000001</v>
      </c>
      <c r="I20" s="29" t="s">
        <v>80</v>
      </c>
      <c r="J20" s="29">
        <f t="shared" si="0"/>
        <v>22499.35</v>
      </c>
      <c r="K20" s="38">
        <v>2870467</v>
      </c>
      <c r="L20" s="29" t="s">
        <v>81</v>
      </c>
      <c r="M20" s="29"/>
      <c r="N20" s="13"/>
      <c r="O20" s="39"/>
      <c r="P20" s="40"/>
    </row>
    <row r="21" spans="1:16" s="17" customFormat="1" ht="30" customHeight="1">
      <c r="A21" s="29">
        <v>4</v>
      </c>
      <c r="B21" s="29">
        <v>2</v>
      </c>
      <c r="C21" s="29">
        <v>203</v>
      </c>
      <c r="D21" s="29" t="s">
        <v>100</v>
      </c>
      <c r="E21" s="29" t="s">
        <v>101</v>
      </c>
      <c r="F21" s="30">
        <v>127.58</v>
      </c>
      <c r="G21" s="30">
        <v>102.6275</v>
      </c>
      <c r="H21" s="30">
        <v>24.951000000000001</v>
      </c>
      <c r="I21" s="29" t="s">
        <v>80</v>
      </c>
      <c r="J21" s="29">
        <f t="shared" si="0"/>
        <v>20744.03</v>
      </c>
      <c r="K21" s="38">
        <v>2646523</v>
      </c>
      <c r="L21" s="29" t="s">
        <v>81</v>
      </c>
      <c r="M21" s="29"/>
      <c r="N21" s="13"/>
      <c r="O21" s="39"/>
      <c r="P21" s="40"/>
    </row>
    <row r="22" spans="1:16" s="17" customFormat="1" ht="30" customHeight="1">
      <c r="A22" s="29">
        <v>4</v>
      </c>
      <c r="B22" s="29">
        <v>2</v>
      </c>
      <c r="C22" s="29">
        <v>303</v>
      </c>
      <c r="D22" s="29" t="s">
        <v>100</v>
      </c>
      <c r="E22" s="29" t="s">
        <v>101</v>
      </c>
      <c r="F22" s="30">
        <v>127.58</v>
      </c>
      <c r="G22" s="30">
        <v>102.6275</v>
      </c>
      <c r="H22" s="30">
        <v>24.951000000000001</v>
      </c>
      <c r="I22" s="29" t="s">
        <v>80</v>
      </c>
      <c r="J22" s="29">
        <f t="shared" si="0"/>
        <v>22073.82</v>
      </c>
      <c r="K22" s="38">
        <v>2816178</v>
      </c>
      <c r="L22" s="29" t="s">
        <v>81</v>
      </c>
      <c r="M22" s="29"/>
      <c r="N22" s="13"/>
      <c r="O22" s="39"/>
      <c r="P22" s="40"/>
    </row>
    <row r="23" spans="1:16" s="17" customFormat="1" ht="30" customHeight="1">
      <c r="A23" s="29">
        <v>4</v>
      </c>
      <c r="B23" s="29">
        <v>2</v>
      </c>
      <c r="C23" s="29">
        <v>403</v>
      </c>
      <c r="D23" s="29" t="s">
        <v>100</v>
      </c>
      <c r="E23" s="29" t="s">
        <v>101</v>
      </c>
      <c r="F23" s="30">
        <v>127.58</v>
      </c>
      <c r="G23" s="30">
        <v>102.6275</v>
      </c>
      <c r="H23" s="30">
        <v>24.951000000000001</v>
      </c>
      <c r="I23" s="29" t="s">
        <v>80</v>
      </c>
      <c r="J23" s="29">
        <f t="shared" si="0"/>
        <v>23190.84</v>
      </c>
      <c r="K23" s="38">
        <v>2958687</v>
      </c>
      <c r="L23" s="29" t="s">
        <v>81</v>
      </c>
      <c r="M23" s="29"/>
      <c r="N23" s="13"/>
      <c r="O23" s="39"/>
      <c r="P23" s="40"/>
    </row>
    <row r="24" spans="1:16" s="17" customFormat="1" ht="30" customHeight="1">
      <c r="A24" s="29">
        <v>4</v>
      </c>
      <c r="B24" s="29">
        <v>2</v>
      </c>
      <c r="C24" s="29">
        <v>503</v>
      </c>
      <c r="D24" s="29" t="s">
        <v>100</v>
      </c>
      <c r="E24" s="29" t="s">
        <v>101</v>
      </c>
      <c r="F24" s="30">
        <v>127.58</v>
      </c>
      <c r="G24" s="30">
        <v>102.6275</v>
      </c>
      <c r="H24" s="30">
        <v>24.951000000000001</v>
      </c>
      <c r="I24" s="29" t="s">
        <v>80</v>
      </c>
      <c r="J24" s="29">
        <f t="shared" si="0"/>
        <v>24307.86</v>
      </c>
      <c r="K24" s="38">
        <v>3101197</v>
      </c>
      <c r="L24" s="29" t="s">
        <v>81</v>
      </c>
      <c r="M24" s="29"/>
      <c r="N24" s="13"/>
      <c r="O24" s="39"/>
      <c r="P24" s="40"/>
    </row>
    <row r="25" spans="1:16" s="17" customFormat="1" ht="30" customHeight="1">
      <c r="A25" s="29">
        <v>4</v>
      </c>
      <c r="B25" s="29">
        <v>2</v>
      </c>
      <c r="C25" s="29">
        <v>603</v>
      </c>
      <c r="D25" s="29" t="s">
        <v>100</v>
      </c>
      <c r="E25" s="29" t="s">
        <v>101</v>
      </c>
      <c r="F25" s="30">
        <v>127.58</v>
      </c>
      <c r="G25" s="30">
        <v>102.6275</v>
      </c>
      <c r="H25" s="30">
        <v>24.951000000000001</v>
      </c>
      <c r="I25" s="29" t="s">
        <v>80</v>
      </c>
      <c r="J25" s="29">
        <f t="shared" si="0"/>
        <v>24361.05</v>
      </c>
      <c r="K25" s="38">
        <v>3107983</v>
      </c>
      <c r="L25" s="29" t="s">
        <v>81</v>
      </c>
      <c r="M25" s="29"/>
      <c r="N25" s="13"/>
      <c r="O25" s="39"/>
      <c r="P25" s="40"/>
    </row>
    <row r="26" spans="1:16" s="17" customFormat="1" ht="30" customHeight="1">
      <c r="A26" s="29">
        <v>4</v>
      </c>
      <c r="B26" s="29">
        <v>2</v>
      </c>
      <c r="C26" s="29">
        <v>703</v>
      </c>
      <c r="D26" s="29" t="s">
        <v>100</v>
      </c>
      <c r="E26" s="29" t="s">
        <v>101</v>
      </c>
      <c r="F26" s="30">
        <v>127.58</v>
      </c>
      <c r="G26" s="30">
        <v>102.6275</v>
      </c>
      <c r="H26" s="30">
        <v>24.951000000000001</v>
      </c>
      <c r="I26" s="29" t="s">
        <v>80</v>
      </c>
      <c r="J26" s="29">
        <f t="shared" si="0"/>
        <v>24414.240000000002</v>
      </c>
      <c r="K26" s="38">
        <v>3114769</v>
      </c>
      <c r="L26" s="29" t="s">
        <v>81</v>
      </c>
      <c r="M26" s="29"/>
      <c r="N26" s="13"/>
      <c r="O26" s="39"/>
      <c r="P26" s="40"/>
    </row>
    <row r="27" spans="1:16" s="17" customFormat="1" ht="30" customHeight="1">
      <c r="A27" s="29">
        <v>4</v>
      </c>
      <c r="B27" s="29">
        <v>2</v>
      </c>
      <c r="C27" s="29">
        <v>803</v>
      </c>
      <c r="D27" s="29" t="s">
        <v>100</v>
      </c>
      <c r="E27" s="29" t="s">
        <v>101</v>
      </c>
      <c r="F27" s="30">
        <v>127.58</v>
      </c>
      <c r="G27" s="30">
        <v>102.6275</v>
      </c>
      <c r="H27" s="30">
        <v>24.951000000000001</v>
      </c>
      <c r="I27" s="29" t="s">
        <v>80</v>
      </c>
      <c r="J27" s="29">
        <f t="shared" si="0"/>
        <v>24467.43</v>
      </c>
      <c r="K27" s="38">
        <v>3121555</v>
      </c>
      <c r="L27" s="29" t="s">
        <v>81</v>
      </c>
      <c r="M27" s="29"/>
      <c r="N27" s="13"/>
      <c r="O27" s="39"/>
      <c r="P27" s="40"/>
    </row>
    <row r="28" spans="1:16" s="17" customFormat="1" ht="30" customHeight="1">
      <c r="A28" s="29">
        <v>4</v>
      </c>
      <c r="B28" s="29">
        <v>2</v>
      </c>
      <c r="C28" s="29">
        <v>903</v>
      </c>
      <c r="D28" s="29" t="s">
        <v>100</v>
      </c>
      <c r="E28" s="29" t="s">
        <v>101</v>
      </c>
      <c r="F28" s="30">
        <v>127.58</v>
      </c>
      <c r="G28" s="30">
        <v>102.6275</v>
      </c>
      <c r="H28" s="30">
        <v>24.951000000000001</v>
      </c>
      <c r="I28" s="29" t="s">
        <v>80</v>
      </c>
      <c r="J28" s="29">
        <f t="shared" si="0"/>
        <v>22712.12</v>
      </c>
      <c r="K28" s="38">
        <v>2897612</v>
      </c>
      <c r="L28" s="29" t="s">
        <v>81</v>
      </c>
      <c r="M28" s="29"/>
      <c r="N28" s="13"/>
      <c r="O28" s="39"/>
      <c r="P28" s="40"/>
    </row>
    <row r="29" spans="1:16" s="17" customFormat="1" ht="30" customHeight="1">
      <c r="A29" s="29">
        <v>4</v>
      </c>
      <c r="B29" s="29">
        <v>2</v>
      </c>
      <c r="C29" s="29">
        <v>204</v>
      </c>
      <c r="D29" s="29" t="s">
        <v>100</v>
      </c>
      <c r="E29" s="29" t="s">
        <v>101</v>
      </c>
      <c r="F29" s="30">
        <v>127.12</v>
      </c>
      <c r="G29" s="30">
        <v>102.2625</v>
      </c>
      <c r="H29" s="30">
        <v>24.862300000000001</v>
      </c>
      <c r="I29" s="29" t="s">
        <v>80</v>
      </c>
      <c r="J29" s="29">
        <f t="shared" si="0"/>
        <v>21595.39</v>
      </c>
      <c r="K29" s="38">
        <v>2745206</v>
      </c>
      <c r="L29" s="29" t="s">
        <v>81</v>
      </c>
      <c r="M29" s="29"/>
      <c r="N29" s="13"/>
      <c r="O29" s="39"/>
      <c r="P29" s="40"/>
    </row>
    <row r="30" spans="1:16" s="17" customFormat="1" ht="30" customHeight="1">
      <c r="A30" s="29">
        <v>4</v>
      </c>
      <c r="B30" s="29">
        <v>2</v>
      </c>
      <c r="C30" s="29">
        <v>304</v>
      </c>
      <c r="D30" s="29" t="s">
        <v>100</v>
      </c>
      <c r="E30" s="29" t="s">
        <v>101</v>
      </c>
      <c r="F30" s="30">
        <v>127.12</v>
      </c>
      <c r="G30" s="30">
        <v>102.2625</v>
      </c>
      <c r="H30" s="30">
        <v>24.862300000000001</v>
      </c>
      <c r="I30" s="29" t="s">
        <v>80</v>
      </c>
      <c r="J30" s="29">
        <f t="shared" si="0"/>
        <v>22925.18</v>
      </c>
      <c r="K30" s="38">
        <v>2914249</v>
      </c>
      <c r="L30" s="29" t="s">
        <v>81</v>
      </c>
      <c r="M30" s="29"/>
      <c r="N30" s="13"/>
      <c r="O30" s="39"/>
      <c r="P30" s="40"/>
    </row>
    <row r="31" spans="1:16" s="17" customFormat="1" ht="30" customHeight="1">
      <c r="A31" s="29">
        <v>4</v>
      </c>
      <c r="B31" s="29">
        <v>2</v>
      </c>
      <c r="C31" s="29">
        <v>404</v>
      </c>
      <c r="D31" s="29" t="s">
        <v>100</v>
      </c>
      <c r="E31" s="29" t="s">
        <v>101</v>
      </c>
      <c r="F31" s="30">
        <v>127.12</v>
      </c>
      <c r="G31" s="30">
        <v>102.2625</v>
      </c>
      <c r="H31" s="30">
        <v>24.862300000000001</v>
      </c>
      <c r="I31" s="29" t="s">
        <v>80</v>
      </c>
      <c r="J31" s="29">
        <f t="shared" si="0"/>
        <v>24042.2</v>
      </c>
      <c r="K31" s="38">
        <v>3056245</v>
      </c>
      <c r="L31" s="29" t="s">
        <v>81</v>
      </c>
      <c r="M31" s="29"/>
      <c r="N31" s="13"/>
      <c r="O31" s="39"/>
      <c r="P31" s="40"/>
    </row>
    <row r="32" spans="1:16" s="17" customFormat="1" ht="30" customHeight="1">
      <c r="A32" s="29">
        <v>4</v>
      </c>
      <c r="B32" s="29">
        <v>2</v>
      </c>
      <c r="C32" s="29">
        <v>504</v>
      </c>
      <c r="D32" s="29" t="s">
        <v>100</v>
      </c>
      <c r="E32" s="29" t="s">
        <v>101</v>
      </c>
      <c r="F32" s="30">
        <v>127.12</v>
      </c>
      <c r="G32" s="30">
        <v>102.2625</v>
      </c>
      <c r="H32" s="30">
        <v>24.862300000000001</v>
      </c>
      <c r="I32" s="29" t="s">
        <v>80</v>
      </c>
      <c r="J32" s="29">
        <f t="shared" si="0"/>
        <v>25159.22</v>
      </c>
      <c r="K32" s="38">
        <v>3198240</v>
      </c>
      <c r="L32" s="29" t="s">
        <v>81</v>
      </c>
      <c r="M32" s="29"/>
      <c r="N32" s="13"/>
      <c r="O32" s="39"/>
      <c r="P32" s="40"/>
    </row>
    <row r="33" spans="1:16" s="17" customFormat="1" ht="30" customHeight="1">
      <c r="A33" s="29">
        <v>4</v>
      </c>
      <c r="B33" s="29">
        <v>2</v>
      </c>
      <c r="C33" s="29">
        <v>604</v>
      </c>
      <c r="D33" s="29" t="s">
        <v>100</v>
      </c>
      <c r="E33" s="29" t="s">
        <v>101</v>
      </c>
      <c r="F33" s="30">
        <v>127.12</v>
      </c>
      <c r="G33" s="30">
        <v>102.2625</v>
      </c>
      <c r="H33" s="30">
        <v>24.862300000000001</v>
      </c>
      <c r="I33" s="29" t="s">
        <v>80</v>
      </c>
      <c r="J33" s="29">
        <f t="shared" si="0"/>
        <v>25212.41</v>
      </c>
      <c r="K33" s="38">
        <v>3205002</v>
      </c>
      <c r="L33" s="29" t="s">
        <v>81</v>
      </c>
      <c r="M33" s="29"/>
      <c r="N33" s="13"/>
      <c r="O33" s="39"/>
      <c r="P33" s="40"/>
    </row>
    <row r="34" spans="1:16" s="17" customFormat="1" ht="30" customHeight="1">
      <c r="A34" s="29">
        <v>4</v>
      </c>
      <c r="B34" s="29">
        <v>2</v>
      </c>
      <c r="C34" s="29">
        <v>704</v>
      </c>
      <c r="D34" s="29" t="s">
        <v>100</v>
      </c>
      <c r="E34" s="29" t="s">
        <v>101</v>
      </c>
      <c r="F34" s="30">
        <v>127.12</v>
      </c>
      <c r="G34" s="30">
        <v>102.2625</v>
      </c>
      <c r="H34" s="30">
        <v>24.862300000000001</v>
      </c>
      <c r="I34" s="29" t="s">
        <v>80</v>
      </c>
      <c r="J34" s="29">
        <f t="shared" si="0"/>
        <v>25265.61</v>
      </c>
      <c r="K34" s="38">
        <v>3211764</v>
      </c>
      <c r="L34" s="29" t="s">
        <v>81</v>
      </c>
      <c r="M34" s="29"/>
      <c r="N34" s="13"/>
      <c r="O34" s="39"/>
      <c r="P34" s="40"/>
    </row>
    <row r="35" spans="1:16" s="17" customFormat="1" ht="30" customHeight="1">
      <c r="A35" s="29">
        <v>4</v>
      </c>
      <c r="B35" s="29">
        <v>2</v>
      </c>
      <c r="C35" s="29">
        <v>804</v>
      </c>
      <c r="D35" s="29" t="s">
        <v>100</v>
      </c>
      <c r="E35" s="29" t="s">
        <v>101</v>
      </c>
      <c r="F35" s="30">
        <v>127.12</v>
      </c>
      <c r="G35" s="30">
        <v>102.2625</v>
      </c>
      <c r="H35" s="30">
        <v>24.862300000000001</v>
      </c>
      <c r="I35" s="29" t="s">
        <v>80</v>
      </c>
      <c r="J35" s="29">
        <f t="shared" si="0"/>
        <v>25318.799999999999</v>
      </c>
      <c r="K35" s="38">
        <v>3218526</v>
      </c>
      <c r="L35" s="29" t="s">
        <v>81</v>
      </c>
      <c r="M35" s="29"/>
      <c r="N35" s="13"/>
      <c r="O35" s="39"/>
      <c r="P35" s="40"/>
    </row>
    <row r="36" spans="1:16" s="17" customFormat="1" ht="30" customHeight="1">
      <c r="A36" s="29">
        <v>4</v>
      </c>
      <c r="B36" s="29">
        <v>2</v>
      </c>
      <c r="C36" s="29">
        <v>904</v>
      </c>
      <c r="D36" s="29" t="s">
        <v>100</v>
      </c>
      <c r="E36" s="29" t="s">
        <v>101</v>
      </c>
      <c r="F36" s="30">
        <v>127.12</v>
      </c>
      <c r="G36" s="30">
        <v>102.2625</v>
      </c>
      <c r="H36" s="30">
        <v>24.862300000000001</v>
      </c>
      <c r="I36" s="29" t="s">
        <v>80</v>
      </c>
      <c r="J36" s="29">
        <f t="shared" si="0"/>
        <v>23563.48</v>
      </c>
      <c r="K36" s="38">
        <v>2995389</v>
      </c>
      <c r="L36" s="29" t="s">
        <v>81</v>
      </c>
      <c r="M36" s="29"/>
      <c r="N36" s="13"/>
      <c r="O36" s="39"/>
      <c r="P36" s="40"/>
    </row>
    <row r="37" spans="1:16" s="17" customFormat="1" ht="30" customHeight="1">
      <c r="A37" s="29">
        <v>5</v>
      </c>
      <c r="B37" s="29">
        <v>1</v>
      </c>
      <c r="C37" s="29">
        <v>201</v>
      </c>
      <c r="D37" s="29" t="s">
        <v>100</v>
      </c>
      <c r="E37" s="29" t="s">
        <v>101</v>
      </c>
      <c r="F37" s="30">
        <v>127.22</v>
      </c>
      <c r="G37" s="30">
        <v>102.2625</v>
      </c>
      <c r="H37" s="30">
        <v>24.959900000000001</v>
      </c>
      <c r="I37" s="29" t="s">
        <v>80</v>
      </c>
      <c r="J37" s="29">
        <f t="shared" ref="J37:J69" si="1">ROUND(K37/F37,2)</f>
        <v>22478.31</v>
      </c>
      <c r="K37" s="38">
        <v>2859690</v>
      </c>
      <c r="L37" s="29" t="s">
        <v>81</v>
      </c>
      <c r="M37" s="29"/>
      <c r="N37" s="13"/>
      <c r="O37" s="39"/>
      <c r="P37" s="40"/>
    </row>
    <row r="38" spans="1:16" s="17" customFormat="1" ht="30" customHeight="1">
      <c r="A38" s="29">
        <v>5</v>
      </c>
      <c r="B38" s="29">
        <v>1</v>
      </c>
      <c r="C38" s="29">
        <v>301</v>
      </c>
      <c r="D38" s="29" t="s">
        <v>100</v>
      </c>
      <c r="E38" s="29" t="s">
        <v>101</v>
      </c>
      <c r="F38" s="30">
        <v>127.22</v>
      </c>
      <c r="G38" s="30">
        <v>102.2625</v>
      </c>
      <c r="H38" s="30">
        <v>24.959900000000001</v>
      </c>
      <c r="I38" s="29" t="s">
        <v>80</v>
      </c>
      <c r="J38" s="29">
        <f t="shared" si="1"/>
        <v>23808.1</v>
      </c>
      <c r="K38" s="38">
        <v>3028866</v>
      </c>
      <c r="L38" s="29" t="s">
        <v>81</v>
      </c>
      <c r="M38" s="29"/>
      <c r="N38" s="13"/>
      <c r="O38" s="39"/>
      <c r="P38" s="40"/>
    </row>
    <row r="39" spans="1:16" s="17" customFormat="1" ht="30" customHeight="1">
      <c r="A39" s="29">
        <v>5</v>
      </c>
      <c r="B39" s="29">
        <v>1</v>
      </c>
      <c r="C39" s="29">
        <v>401</v>
      </c>
      <c r="D39" s="29" t="s">
        <v>100</v>
      </c>
      <c r="E39" s="29" t="s">
        <v>101</v>
      </c>
      <c r="F39" s="30">
        <v>127.22</v>
      </c>
      <c r="G39" s="30">
        <v>102.2625</v>
      </c>
      <c r="H39" s="30">
        <v>24.959900000000001</v>
      </c>
      <c r="I39" s="29" t="s">
        <v>80</v>
      </c>
      <c r="J39" s="29">
        <f t="shared" si="1"/>
        <v>24925.11</v>
      </c>
      <c r="K39" s="38">
        <v>3170973</v>
      </c>
      <c r="L39" s="29" t="s">
        <v>81</v>
      </c>
      <c r="M39" s="29"/>
      <c r="N39" s="13"/>
      <c r="O39" s="39"/>
      <c r="P39" s="40"/>
    </row>
    <row r="40" spans="1:16" s="17" customFormat="1" ht="30" customHeight="1">
      <c r="A40" s="29">
        <v>5</v>
      </c>
      <c r="B40" s="29">
        <v>1</v>
      </c>
      <c r="C40" s="29">
        <v>501</v>
      </c>
      <c r="D40" s="29" t="s">
        <v>100</v>
      </c>
      <c r="E40" s="29" t="s">
        <v>101</v>
      </c>
      <c r="F40" s="30">
        <v>127.22</v>
      </c>
      <c r="G40" s="30">
        <v>102.2625</v>
      </c>
      <c r="H40" s="30">
        <v>24.959900000000001</v>
      </c>
      <c r="I40" s="29" t="s">
        <v>80</v>
      </c>
      <c r="J40" s="29">
        <f t="shared" si="1"/>
        <v>26042.14</v>
      </c>
      <c r="K40" s="38">
        <v>3313081</v>
      </c>
      <c r="L40" s="29" t="s">
        <v>81</v>
      </c>
      <c r="M40" s="29"/>
      <c r="N40" s="13"/>
      <c r="O40" s="39"/>
      <c r="P40" s="40"/>
    </row>
    <row r="41" spans="1:16" s="17" customFormat="1" ht="30" customHeight="1">
      <c r="A41" s="29">
        <v>5</v>
      </c>
      <c r="B41" s="29">
        <v>1</v>
      </c>
      <c r="C41" s="29">
        <v>601</v>
      </c>
      <c r="D41" s="29" t="s">
        <v>100</v>
      </c>
      <c r="E41" s="29" t="s">
        <v>101</v>
      </c>
      <c r="F41" s="30">
        <v>127.22</v>
      </c>
      <c r="G41" s="30">
        <v>102.2625</v>
      </c>
      <c r="H41" s="30">
        <v>24.959900000000001</v>
      </c>
      <c r="I41" s="29" t="s">
        <v>80</v>
      </c>
      <c r="J41" s="29">
        <f t="shared" si="1"/>
        <v>26095.33</v>
      </c>
      <c r="K41" s="38">
        <v>3319848</v>
      </c>
      <c r="L41" s="29" t="s">
        <v>81</v>
      </c>
      <c r="M41" s="29"/>
      <c r="N41" s="13"/>
      <c r="O41" s="39"/>
      <c r="P41" s="40"/>
    </row>
    <row r="42" spans="1:16" s="17" customFormat="1" ht="30" customHeight="1">
      <c r="A42" s="29">
        <v>5</v>
      </c>
      <c r="B42" s="29">
        <v>1</v>
      </c>
      <c r="C42" s="29">
        <v>701</v>
      </c>
      <c r="D42" s="29" t="s">
        <v>100</v>
      </c>
      <c r="E42" s="29" t="s">
        <v>101</v>
      </c>
      <c r="F42" s="30">
        <v>127.22</v>
      </c>
      <c r="G42" s="30">
        <v>102.2625</v>
      </c>
      <c r="H42" s="30">
        <v>24.959900000000001</v>
      </c>
      <c r="I42" s="29" t="s">
        <v>80</v>
      </c>
      <c r="J42" s="29">
        <f t="shared" si="1"/>
        <v>26148.52</v>
      </c>
      <c r="K42" s="38">
        <v>3326615</v>
      </c>
      <c r="L42" s="29" t="s">
        <v>81</v>
      </c>
      <c r="M42" s="29"/>
      <c r="N42" s="13"/>
      <c r="O42" s="39"/>
      <c r="P42" s="40"/>
    </row>
    <row r="43" spans="1:16" s="17" customFormat="1" ht="30" customHeight="1">
      <c r="A43" s="29">
        <v>5</v>
      </c>
      <c r="B43" s="29">
        <v>1</v>
      </c>
      <c r="C43" s="29">
        <v>801</v>
      </c>
      <c r="D43" s="29" t="s">
        <v>100</v>
      </c>
      <c r="E43" s="29" t="s">
        <v>101</v>
      </c>
      <c r="F43" s="30">
        <v>127.22</v>
      </c>
      <c r="G43" s="30">
        <v>102.2625</v>
      </c>
      <c r="H43" s="30">
        <v>24.959900000000001</v>
      </c>
      <c r="I43" s="29" t="s">
        <v>80</v>
      </c>
      <c r="J43" s="29">
        <f t="shared" si="1"/>
        <v>26201.71</v>
      </c>
      <c r="K43" s="38">
        <v>3333382</v>
      </c>
      <c r="L43" s="29" t="s">
        <v>81</v>
      </c>
      <c r="M43" s="29"/>
      <c r="N43" s="13"/>
      <c r="O43" s="39"/>
      <c r="P43" s="40"/>
    </row>
    <row r="44" spans="1:16" s="17" customFormat="1" ht="30" customHeight="1">
      <c r="A44" s="29">
        <v>5</v>
      </c>
      <c r="B44" s="29">
        <v>1</v>
      </c>
      <c r="C44" s="29">
        <v>901</v>
      </c>
      <c r="D44" s="29" t="s">
        <v>100</v>
      </c>
      <c r="E44" s="29" t="s">
        <v>101</v>
      </c>
      <c r="F44" s="30">
        <v>127.22</v>
      </c>
      <c r="G44" s="30">
        <v>102.2625</v>
      </c>
      <c r="H44" s="30">
        <v>24.959900000000001</v>
      </c>
      <c r="I44" s="29" t="s">
        <v>80</v>
      </c>
      <c r="J44" s="29">
        <f t="shared" si="1"/>
        <v>24446.39</v>
      </c>
      <c r="K44" s="38">
        <v>3110070</v>
      </c>
      <c r="L44" s="29" t="s">
        <v>81</v>
      </c>
      <c r="M44" s="29"/>
      <c r="N44" s="13"/>
      <c r="O44" s="39"/>
      <c r="P44" s="40"/>
    </row>
    <row r="45" spans="1:16" s="17" customFormat="1" ht="30" customHeight="1">
      <c r="A45" s="29">
        <v>5</v>
      </c>
      <c r="B45" s="29">
        <v>1</v>
      </c>
      <c r="C45" s="29">
        <v>202</v>
      </c>
      <c r="D45" s="29" t="s">
        <v>100</v>
      </c>
      <c r="E45" s="29" t="s">
        <v>101</v>
      </c>
      <c r="F45" s="30">
        <v>127.68</v>
      </c>
      <c r="G45" s="30">
        <v>102.6275</v>
      </c>
      <c r="H45" s="30">
        <v>25.048999999999999</v>
      </c>
      <c r="I45" s="29" t="s">
        <v>80</v>
      </c>
      <c r="J45" s="29">
        <f t="shared" si="1"/>
        <v>21095.03</v>
      </c>
      <c r="K45" s="38">
        <v>2693413</v>
      </c>
      <c r="L45" s="29" t="s">
        <v>81</v>
      </c>
      <c r="M45" s="29"/>
      <c r="N45" s="13"/>
      <c r="O45" s="39"/>
      <c r="P45" s="40"/>
    </row>
    <row r="46" spans="1:16" s="17" customFormat="1" ht="30" customHeight="1">
      <c r="A46" s="29">
        <v>5</v>
      </c>
      <c r="B46" s="29">
        <v>1</v>
      </c>
      <c r="C46" s="29">
        <v>302</v>
      </c>
      <c r="D46" s="29" t="s">
        <v>100</v>
      </c>
      <c r="E46" s="29" t="s">
        <v>101</v>
      </c>
      <c r="F46" s="30">
        <v>127.68</v>
      </c>
      <c r="G46" s="30">
        <v>102.6275</v>
      </c>
      <c r="H46" s="30">
        <v>25.048999999999999</v>
      </c>
      <c r="I46" s="29" t="s">
        <v>80</v>
      </c>
      <c r="J46" s="29">
        <f t="shared" si="1"/>
        <v>22424.81</v>
      </c>
      <c r="K46" s="38">
        <v>2863200</v>
      </c>
      <c r="L46" s="29" t="s">
        <v>81</v>
      </c>
      <c r="M46" s="29"/>
      <c r="N46" s="13"/>
      <c r="O46" s="39"/>
      <c r="P46" s="40"/>
    </row>
    <row r="47" spans="1:16" s="17" customFormat="1" ht="30" customHeight="1">
      <c r="A47" s="29">
        <v>5</v>
      </c>
      <c r="B47" s="29">
        <v>1</v>
      </c>
      <c r="C47" s="29">
        <v>402</v>
      </c>
      <c r="D47" s="29" t="s">
        <v>100</v>
      </c>
      <c r="E47" s="29" t="s">
        <v>101</v>
      </c>
      <c r="F47" s="30">
        <v>127.68</v>
      </c>
      <c r="G47" s="30">
        <v>102.6275</v>
      </c>
      <c r="H47" s="30">
        <v>25.048999999999999</v>
      </c>
      <c r="I47" s="29" t="s">
        <v>80</v>
      </c>
      <c r="J47" s="29">
        <f t="shared" si="1"/>
        <v>23541.83</v>
      </c>
      <c r="K47" s="38">
        <v>3005821</v>
      </c>
      <c r="L47" s="29" t="s">
        <v>81</v>
      </c>
      <c r="M47" s="29"/>
      <c r="N47" s="13"/>
      <c r="O47" s="39"/>
      <c r="P47" s="40"/>
    </row>
    <row r="48" spans="1:16" s="17" customFormat="1" ht="30" customHeight="1">
      <c r="A48" s="29">
        <v>5</v>
      </c>
      <c r="B48" s="29">
        <v>1</v>
      </c>
      <c r="C48" s="29">
        <v>502</v>
      </c>
      <c r="D48" s="29" t="s">
        <v>100</v>
      </c>
      <c r="E48" s="29" t="s">
        <v>101</v>
      </c>
      <c r="F48" s="30">
        <v>127.68</v>
      </c>
      <c r="G48" s="30">
        <v>102.6275</v>
      </c>
      <c r="H48" s="30">
        <v>25.048999999999999</v>
      </c>
      <c r="I48" s="29" t="s">
        <v>80</v>
      </c>
      <c r="J48" s="29">
        <f t="shared" si="1"/>
        <v>24658.86</v>
      </c>
      <c r="K48" s="38">
        <v>3148443</v>
      </c>
      <c r="L48" s="29" t="s">
        <v>81</v>
      </c>
      <c r="M48" s="29"/>
      <c r="N48" s="13"/>
      <c r="O48" s="39"/>
      <c r="P48" s="40"/>
    </row>
    <row r="49" spans="1:16" s="17" customFormat="1" ht="30" customHeight="1">
      <c r="A49" s="29">
        <v>5</v>
      </c>
      <c r="B49" s="29">
        <v>1</v>
      </c>
      <c r="C49" s="29">
        <v>602</v>
      </c>
      <c r="D49" s="29" t="s">
        <v>100</v>
      </c>
      <c r="E49" s="29" t="s">
        <v>101</v>
      </c>
      <c r="F49" s="30">
        <v>127.68</v>
      </c>
      <c r="G49" s="30">
        <v>102.6275</v>
      </c>
      <c r="H49" s="30">
        <v>25.048999999999999</v>
      </c>
      <c r="I49" s="29" t="s">
        <v>80</v>
      </c>
      <c r="J49" s="29">
        <f t="shared" si="1"/>
        <v>24712.05</v>
      </c>
      <c r="K49" s="38">
        <v>3155234</v>
      </c>
      <c r="L49" s="29" t="s">
        <v>81</v>
      </c>
      <c r="M49" s="29"/>
      <c r="N49" s="13"/>
      <c r="O49" s="39"/>
      <c r="P49" s="40"/>
    </row>
    <row r="50" spans="1:16" s="17" customFormat="1" ht="30" customHeight="1">
      <c r="A50" s="29">
        <v>5</v>
      </c>
      <c r="B50" s="29">
        <v>1</v>
      </c>
      <c r="C50" s="29">
        <v>702</v>
      </c>
      <c r="D50" s="29" t="s">
        <v>100</v>
      </c>
      <c r="E50" s="29" t="s">
        <v>101</v>
      </c>
      <c r="F50" s="30">
        <v>127.68</v>
      </c>
      <c r="G50" s="30">
        <v>102.6275</v>
      </c>
      <c r="H50" s="30">
        <v>25.048999999999999</v>
      </c>
      <c r="I50" s="29" t="s">
        <v>80</v>
      </c>
      <c r="J50" s="29">
        <f t="shared" si="1"/>
        <v>24765.24</v>
      </c>
      <c r="K50" s="38">
        <v>3162026</v>
      </c>
      <c r="L50" s="29" t="s">
        <v>81</v>
      </c>
      <c r="M50" s="29"/>
      <c r="N50" s="13"/>
      <c r="O50" s="39"/>
      <c r="P50" s="40"/>
    </row>
    <row r="51" spans="1:16" s="17" customFormat="1" ht="30" customHeight="1">
      <c r="A51" s="29">
        <v>5</v>
      </c>
      <c r="B51" s="29">
        <v>1</v>
      </c>
      <c r="C51" s="29">
        <v>802</v>
      </c>
      <c r="D51" s="29" t="s">
        <v>100</v>
      </c>
      <c r="E51" s="29" t="s">
        <v>101</v>
      </c>
      <c r="F51" s="30">
        <v>127.68</v>
      </c>
      <c r="G51" s="30">
        <v>102.6275</v>
      </c>
      <c r="H51" s="30">
        <v>25.048999999999999</v>
      </c>
      <c r="I51" s="29" t="s">
        <v>80</v>
      </c>
      <c r="J51" s="29">
        <f t="shared" si="1"/>
        <v>24818.43</v>
      </c>
      <c r="K51" s="38">
        <v>3168817</v>
      </c>
      <c r="L51" s="29" t="s">
        <v>81</v>
      </c>
      <c r="M51" s="29"/>
      <c r="N51" s="13"/>
      <c r="O51" s="39"/>
      <c r="P51" s="40"/>
    </row>
    <row r="52" spans="1:16" s="17" customFormat="1" ht="30" customHeight="1">
      <c r="A52" s="29">
        <v>5</v>
      </c>
      <c r="B52" s="29">
        <v>1</v>
      </c>
      <c r="C52" s="29">
        <v>902</v>
      </c>
      <c r="D52" s="29" t="s">
        <v>100</v>
      </c>
      <c r="E52" s="29" t="s">
        <v>101</v>
      </c>
      <c r="F52" s="30">
        <v>127.68</v>
      </c>
      <c r="G52" s="30">
        <v>102.6275</v>
      </c>
      <c r="H52" s="30">
        <v>25.048999999999999</v>
      </c>
      <c r="I52" s="29" t="s">
        <v>80</v>
      </c>
      <c r="J52" s="29">
        <f t="shared" si="1"/>
        <v>23063.11</v>
      </c>
      <c r="K52" s="38">
        <v>2944698</v>
      </c>
      <c r="L52" s="29" t="s">
        <v>81</v>
      </c>
      <c r="M52" s="29"/>
      <c r="N52" s="13"/>
      <c r="O52" s="39"/>
      <c r="P52" s="40"/>
    </row>
    <row r="53" spans="1:16" s="17" customFormat="1" ht="30" customHeight="1">
      <c r="A53" s="29">
        <v>5</v>
      </c>
      <c r="B53" s="29">
        <v>2</v>
      </c>
      <c r="C53" s="29">
        <v>203</v>
      </c>
      <c r="D53" s="29" t="s">
        <v>100</v>
      </c>
      <c r="E53" s="29" t="s">
        <v>101</v>
      </c>
      <c r="F53" s="30">
        <v>127.68</v>
      </c>
      <c r="G53" s="30">
        <v>102.6275</v>
      </c>
      <c r="H53" s="30">
        <v>25.048999999999999</v>
      </c>
      <c r="I53" s="29" t="s">
        <v>80</v>
      </c>
      <c r="J53" s="29">
        <f t="shared" si="1"/>
        <v>21095.03</v>
      </c>
      <c r="K53" s="38">
        <v>2693413</v>
      </c>
      <c r="L53" s="29" t="s">
        <v>81</v>
      </c>
      <c r="M53" s="29"/>
      <c r="N53" s="13"/>
      <c r="O53" s="39"/>
      <c r="P53" s="40"/>
    </row>
    <row r="54" spans="1:16" s="17" customFormat="1" ht="30" customHeight="1">
      <c r="A54" s="29">
        <v>5</v>
      </c>
      <c r="B54" s="29">
        <v>2</v>
      </c>
      <c r="C54" s="29">
        <v>303</v>
      </c>
      <c r="D54" s="29" t="s">
        <v>100</v>
      </c>
      <c r="E54" s="29" t="s">
        <v>101</v>
      </c>
      <c r="F54" s="30">
        <v>127.68</v>
      </c>
      <c r="G54" s="30">
        <v>102.6275</v>
      </c>
      <c r="H54" s="30">
        <v>25.048999999999999</v>
      </c>
      <c r="I54" s="29" t="s">
        <v>80</v>
      </c>
      <c r="J54" s="29">
        <f t="shared" si="1"/>
        <v>22424.81</v>
      </c>
      <c r="K54" s="38">
        <v>2863200</v>
      </c>
      <c r="L54" s="29" t="s">
        <v>81</v>
      </c>
      <c r="M54" s="29"/>
      <c r="N54" s="13"/>
      <c r="O54" s="39"/>
      <c r="P54" s="40"/>
    </row>
    <row r="55" spans="1:16" s="17" customFormat="1" ht="30" customHeight="1">
      <c r="A55" s="29">
        <v>5</v>
      </c>
      <c r="B55" s="29">
        <v>2</v>
      </c>
      <c r="C55" s="29">
        <v>403</v>
      </c>
      <c r="D55" s="29" t="s">
        <v>100</v>
      </c>
      <c r="E55" s="29" t="s">
        <v>101</v>
      </c>
      <c r="F55" s="30">
        <v>127.68</v>
      </c>
      <c r="G55" s="30">
        <v>102.6275</v>
      </c>
      <c r="H55" s="30">
        <v>25.048999999999999</v>
      </c>
      <c r="I55" s="29" t="s">
        <v>80</v>
      </c>
      <c r="J55" s="29">
        <f t="shared" si="1"/>
        <v>23541.83</v>
      </c>
      <c r="K55" s="38">
        <v>3005821</v>
      </c>
      <c r="L55" s="29" t="s">
        <v>81</v>
      </c>
      <c r="M55" s="29"/>
      <c r="N55" s="13"/>
      <c r="O55" s="39"/>
      <c r="P55" s="40"/>
    </row>
    <row r="56" spans="1:16" s="17" customFormat="1" ht="30" customHeight="1">
      <c r="A56" s="29">
        <v>5</v>
      </c>
      <c r="B56" s="29">
        <v>2</v>
      </c>
      <c r="C56" s="29">
        <v>503</v>
      </c>
      <c r="D56" s="29" t="s">
        <v>100</v>
      </c>
      <c r="E56" s="29" t="s">
        <v>101</v>
      </c>
      <c r="F56" s="30">
        <v>127.68</v>
      </c>
      <c r="G56" s="30">
        <v>102.6275</v>
      </c>
      <c r="H56" s="30">
        <v>25.048999999999999</v>
      </c>
      <c r="I56" s="29" t="s">
        <v>80</v>
      </c>
      <c r="J56" s="29">
        <f t="shared" si="1"/>
        <v>24658.86</v>
      </c>
      <c r="K56" s="38">
        <v>3148443</v>
      </c>
      <c r="L56" s="29" t="s">
        <v>81</v>
      </c>
      <c r="M56" s="29"/>
      <c r="N56" s="13"/>
      <c r="O56" s="39"/>
      <c r="P56" s="40"/>
    </row>
    <row r="57" spans="1:16" s="17" customFormat="1" ht="30" customHeight="1">
      <c r="A57" s="29">
        <v>5</v>
      </c>
      <c r="B57" s="29">
        <v>2</v>
      </c>
      <c r="C57" s="29">
        <v>603</v>
      </c>
      <c r="D57" s="29" t="s">
        <v>100</v>
      </c>
      <c r="E57" s="29" t="s">
        <v>101</v>
      </c>
      <c r="F57" s="30">
        <v>127.68</v>
      </c>
      <c r="G57" s="30">
        <v>102.6275</v>
      </c>
      <c r="H57" s="30">
        <v>25.048999999999999</v>
      </c>
      <c r="I57" s="29" t="s">
        <v>80</v>
      </c>
      <c r="J57" s="29">
        <f t="shared" si="1"/>
        <v>24712.05</v>
      </c>
      <c r="K57" s="38">
        <v>3155234</v>
      </c>
      <c r="L57" s="29" t="s">
        <v>81</v>
      </c>
      <c r="M57" s="29"/>
      <c r="N57" s="13"/>
      <c r="O57" s="39"/>
      <c r="P57" s="40"/>
    </row>
    <row r="58" spans="1:16" s="17" customFormat="1" ht="30" customHeight="1">
      <c r="A58" s="29">
        <v>5</v>
      </c>
      <c r="B58" s="29">
        <v>2</v>
      </c>
      <c r="C58" s="29">
        <v>703</v>
      </c>
      <c r="D58" s="29" t="s">
        <v>100</v>
      </c>
      <c r="E58" s="29" t="s">
        <v>101</v>
      </c>
      <c r="F58" s="30">
        <v>127.68</v>
      </c>
      <c r="G58" s="30">
        <v>102.6275</v>
      </c>
      <c r="H58" s="30">
        <v>25.048999999999999</v>
      </c>
      <c r="I58" s="29" t="s">
        <v>80</v>
      </c>
      <c r="J58" s="29">
        <f t="shared" si="1"/>
        <v>24765.24</v>
      </c>
      <c r="K58" s="38">
        <v>3162026</v>
      </c>
      <c r="L58" s="29" t="s">
        <v>81</v>
      </c>
      <c r="M58" s="29"/>
      <c r="N58" s="13"/>
      <c r="O58" s="39"/>
      <c r="P58" s="40"/>
    </row>
    <row r="59" spans="1:16" s="17" customFormat="1" ht="30" customHeight="1">
      <c r="A59" s="29">
        <v>5</v>
      </c>
      <c r="B59" s="29">
        <v>2</v>
      </c>
      <c r="C59" s="29">
        <v>803</v>
      </c>
      <c r="D59" s="29" t="s">
        <v>100</v>
      </c>
      <c r="E59" s="29" t="s">
        <v>101</v>
      </c>
      <c r="F59" s="30">
        <v>127.68</v>
      </c>
      <c r="G59" s="30">
        <v>102.6275</v>
      </c>
      <c r="H59" s="30">
        <v>25.048999999999999</v>
      </c>
      <c r="I59" s="29" t="s">
        <v>80</v>
      </c>
      <c r="J59" s="29">
        <f t="shared" si="1"/>
        <v>24818.43</v>
      </c>
      <c r="K59" s="38">
        <v>3168817</v>
      </c>
      <c r="L59" s="29" t="s">
        <v>81</v>
      </c>
      <c r="M59" s="29"/>
      <c r="N59" s="13"/>
      <c r="O59" s="39"/>
      <c r="P59" s="40"/>
    </row>
    <row r="60" spans="1:16" s="17" customFormat="1" ht="30" customHeight="1">
      <c r="A60" s="29">
        <v>5</v>
      </c>
      <c r="B60" s="29">
        <v>2</v>
      </c>
      <c r="C60" s="29">
        <v>903</v>
      </c>
      <c r="D60" s="29" t="s">
        <v>100</v>
      </c>
      <c r="E60" s="29" t="s">
        <v>101</v>
      </c>
      <c r="F60" s="30">
        <v>127.68</v>
      </c>
      <c r="G60" s="30">
        <v>102.6275</v>
      </c>
      <c r="H60" s="30">
        <v>25.048999999999999</v>
      </c>
      <c r="I60" s="29" t="s">
        <v>80</v>
      </c>
      <c r="J60" s="29">
        <f t="shared" si="1"/>
        <v>23063.11</v>
      </c>
      <c r="K60" s="38">
        <v>2944698</v>
      </c>
      <c r="L60" s="29" t="s">
        <v>81</v>
      </c>
      <c r="M60" s="29"/>
      <c r="N60" s="13"/>
      <c r="O60" s="39"/>
      <c r="P60" s="40"/>
    </row>
    <row r="61" spans="1:16" s="17" customFormat="1" ht="30" customHeight="1">
      <c r="A61" s="29">
        <v>5</v>
      </c>
      <c r="B61" s="29">
        <v>2</v>
      </c>
      <c r="C61" s="29">
        <v>204</v>
      </c>
      <c r="D61" s="29" t="s">
        <v>100</v>
      </c>
      <c r="E61" s="29" t="s">
        <v>101</v>
      </c>
      <c r="F61" s="30">
        <v>127.22</v>
      </c>
      <c r="G61" s="30">
        <v>102.2625</v>
      </c>
      <c r="H61" s="30">
        <v>24.959900000000001</v>
      </c>
      <c r="I61" s="29" t="s">
        <v>80</v>
      </c>
      <c r="J61" s="29">
        <f t="shared" si="1"/>
        <v>20882.57</v>
      </c>
      <c r="K61" s="38">
        <v>2656680</v>
      </c>
      <c r="L61" s="29" t="s">
        <v>81</v>
      </c>
      <c r="M61" s="29"/>
      <c r="N61" s="13"/>
      <c r="O61" s="39"/>
      <c r="P61" s="40"/>
    </row>
    <row r="62" spans="1:16" s="17" customFormat="1" ht="30" customHeight="1">
      <c r="A62" s="29">
        <v>5</v>
      </c>
      <c r="B62" s="29">
        <v>2</v>
      </c>
      <c r="C62" s="29">
        <v>304</v>
      </c>
      <c r="D62" s="29" t="s">
        <v>100</v>
      </c>
      <c r="E62" s="29" t="s">
        <v>101</v>
      </c>
      <c r="F62" s="30">
        <v>127.22</v>
      </c>
      <c r="G62" s="30">
        <v>102.2625</v>
      </c>
      <c r="H62" s="30">
        <v>24.959900000000001</v>
      </c>
      <c r="I62" s="29" t="s">
        <v>80</v>
      </c>
      <c r="J62" s="29">
        <f t="shared" si="1"/>
        <v>22425.11</v>
      </c>
      <c r="K62" s="38">
        <v>2852923</v>
      </c>
      <c r="L62" s="29" t="s">
        <v>81</v>
      </c>
      <c r="M62" s="29"/>
      <c r="N62" s="13"/>
      <c r="O62" s="39"/>
      <c r="P62" s="40"/>
    </row>
    <row r="63" spans="1:16" s="17" customFormat="1" ht="30" customHeight="1">
      <c r="A63" s="29">
        <v>5</v>
      </c>
      <c r="B63" s="29">
        <v>2</v>
      </c>
      <c r="C63" s="29">
        <v>404</v>
      </c>
      <c r="D63" s="29" t="s">
        <v>100</v>
      </c>
      <c r="E63" s="29" t="s">
        <v>101</v>
      </c>
      <c r="F63" s="30">
        <v>127.22</v>
      </c>
      <c r="G63" s="30">
        <v>102.2625</v>
      </c>
      <c r="H63" s="30">
        <v>24.959900000000001</v>
      </c>
      <c r="I63" s="29" t="s">
        <v>80</v>
      </c>
      <c r="J63" s="29">
        <f t="shared" si="1"/>
        <v>23754.9</v>
      </c>
      <c r="K63" s="38">
        <v>3022099</v>
      </c>
      <c r="L63" s="29" t="s">
        <v>81</v>
      </c>
      <c r="M63" s="29"/>
      <c r="N63" s="13"/>
      <c r="O63" s="39"/>
      <c r="P63" s="40"/>
    </row>
    <row r="64" spans="1:16" s="17" customFormat="1" ht="30" customHeight="1">
      <c r="A64" s="29">
        <v>5</v>
      </c>
      <c r="B64" s="29">
        <v>2</v>
      </c>
      <c r="C64" s="29">
        <v>504</v>
      </c>
      <c r="D64" s="29" t="s">
        <v>100</v>
      </c>
      <c r="E64" s="29" t="s">
        <v>101</v>
      </c>
      <c r="F64" s="30">
        <v>127.22</v>
      </c>
      <c r="G64" s="30">
        <v>102.2625</v>
      </c>
      <c r="H64" s="30">
        <v>24.959900000000001</v>
      </c>
      <c r="I64" s="29" t="s">
        <v>80</v>
      </c>
      <c r="J64" s="29">
        <f t="shared" si="1"/>
        <v>24978.31</v>
      </c>
      <c r="K64" s="38">
        <v>3177740</v>
      </c>
      <c r="L64" s="29" t="s">
        <v>81</v>
      </c>
      <c r="M64" s="29"/>
      <c r="N64" s="13"/>
      <c r="O64" s="39"/>
      <c r="P64" s="40"/>
    </row>
    <row r="65" spans="1:17" s="17" customFormat="1" ht="30" customHeight="1">
      <c r="A65" s="29">
        <v>5</v>
      </c>
      <c r="B65" s="29">
        <v>2</v>
      </c>
      <c r="C65" s="29">
        <v>604</v>
      </c>
      <c r="D65" s="29" t="s">
        <v>100</v>
      </c>
      <c r="E65" s="29" t="s">
        <v>101</v>
      </c>
      <c r="F65" s="30">
        <v>127.22</v>
      </c>
      <c r="G65" s="30">
        <v>102.2625</v>
      </c>
      <c r="H65" s="30">
        <v>24.959900000000001</v>
      </c>
      <c r="I65" s="29" t="s">
        <v>80</v>
      </c>
      <c r="J65" s="29">
        <f t="shared" si="1"/>
        <v>25031.5</v>
      </c>
      <c r="K65" s="38">
        <v>3184507</v>
      </c>
      <c r="L65" s="29" t="s">
        <v>81</v>
      </c>
      <c r="M65" s="29"/>
      <c r="N65" s="13"/>
      <c r="O65" s="39"/>
      <c r="P65" s="40"/>
    </row>
    <row r="66" spans="1:17" s="17" customFormat="1" ht="30" customHeight="1">
      <c r="A66" s="29">
        <v>5</v>
      </c>
      <c r="B66" s="29">
        <v>2</v>
      </c>
      <c r="C66" s="29">
        <v>704</v>
      </c>
      <c r="D66" s="29" t="s">
        <v>100</v>
      </c>
      <c r="E66" s="29" t="s">
        <v>101</v>
      </c>
      <c r="F66" s="30">
        <v>127.22</v>
      </c>
      <c r="G66" s="30">
        <v>102.2625</v>
      </c>
      <c r="H66" s="30">
        <v>24.959900000000001</v>
      </c>
      <c r="I66" s="29" t="s">
        <v>80</v>
      </c>
      <c r="J66" s="29">
        <f t="shared" si="1"/>
        <v>25084.69</v>
      </c>
      <c r="K66" s="38">
        <v>3191274</v>
      </c>
      <c r="L66" s="29" t="s">
        <v>81</v>
      </c>
      <c r="M66" s="29"/>
      <c r="N66" s="13"/>
      <c r="O66" s="39"/>
      <c r="P66" s="40"/>
    </row>
    <row r="67" spans="1:17" s="17" customFormat="1" ht="30" customHeight="1">
      <c r="A67" s="29">
        <v>5</v>
      </c>
      <c r="B67" s="29">
        <v>2</v>
      </c>
      <c r="C67" s="29">
        <v>804</v>
      </c>
      <c r="D67" s="29" t="s">
        <v>100</v>
      </c>
      <c r="E67" s="29" t="s">
        <v>101</v>
      </c>
      <c r="F67" s="30">
        <v>127.22</v>
      </c>
      <c r="G67" s="30">
        <v>102.2625</v>
      </c>
      <c r="H67" s="30">
        <v>24.959900000000001</v>
      </c>
      <c r="I67" s="29" t="s">
        <v>80</v>
      </c>
      <c r="J67" s="29">
        <f t="shared" si="1"/>
        <v>25137.88</v>
      </c>
      <c r="K67" s="38">
        <v>3198041</v>
      </c>
      <c r="L67" s="29" t="s">
        <v>81</v>
      </c>
      <c r="M67" s="29"/>
      <c r="N67" s="13"/>
      <c r="O67" s="39"/>
      <c r="P67" s="40"/>
    </row>
    <row r="68" spans="1:17" s="17" customFormat="1" ht="30" customHeight="1">
      <c r="A68" s="29">
        <v>5</v>
      </c>
      <c r="B68" s="29">
        <v>2</v>
      </c>
      <c r="C68" s="29">
        <v>904</v>
      </c>
      <c r="D68" s="29" t="s">
        <v>100</v>
      </c>
      <c r="E68" s="29" t="s">
        <v>101</v>
      </c>
      <c r="F68" s="30">
        <v>127.22</v>
      </c>
      <c r="G68" s="30">
        <v>102.2625</v>
      </c>
      <c r="H68" s="30">
        <v>24.959900000000001</v>
      </c>
      <c r="I68" s="29" t="s">
        <v>80</v>
      </c>
      <c r="J68" s="29">
        <f t="shared" si="1"/>
        <v>23382.57</v>
      </c>
      <c r="K68" s="38">
        <v>2974730</v>
      </c>
      <c r="L68" s="29" t="s">
        <v>81</v>
      </c>
      <c r="M68" s="29"/>
      <c r="N68" s="13"/>
      <c r="O68" s="39"/>
      <c r="P68" s="40"/>
    </row>
    <row r="69" spans="1:17" s="17" customFormat="1" ht="30" customHeight="1">
      <c r="A69" s="29" t="s">
        <v>97</v>
      </c>
      <c r="B69" s="29"/>
      <c r="C69" s="29">
        <f>COUNTA(C5:C68)</f>
        <v>64</v>
      </c>
      <c r="D69" s="29"/>
      <c r="E69" s="29"/>
      <c r="F69" s="30">
        <f>ROUND(SUM(F5:F68),2)</f>
        <v>8153.6</v>
      </c>
      <c r="G69" s="29">
        <f t="shared" ref="G69:K69" si="2">SUM(G5:G68)</f>
        <v>6556.4799999999896</v>
      </c>
      <c r="H69" s="29">
        <f t="shared" si="2"/>
        <v>1597.1551999999999</v>
      </c>
      <c r="I69" s="29" t="s">
        <v>80</v>
      </c>
      <c r="J69" s="29">
        <f t="shared" si="1"/>
        <v>23801.37</v>
      </c>
      <c r="K69" s="29">
        <f t="shared" si="2"/>
        <v>194066832</v>
      </c>
      <c r="L69" s="29"/>
      <c r="M69" s="29"/>
      <c r="N69" s="13"/>
      <c r="O69" s="39"/>
      <c r="P69" s="39"/>
    </row>
    <row r="70" spans="1:17" s="18" customFormat="1" ht="30" customHeight="1">
      <c r="A70" s="111" t="str">
        <f>"本表报备房源总套数"&amp;C69&amp;"套，总面积"&amp;F69&amp;"㎡，总价"&amp;K69&amp;"元，均单价"&amp;J69&amp;"元/㎡。"</f>
        <v>本表报备房源总套数64套，总面积8153.6㎡，总价194066832元，均单价23801.37元/㎡。</v>
      </c>
      <c r="B70" s="111"/>
      <c r="C70" s="111"/>
      <c r="D70" s="112"/>
      <c r="E70" s="111"/>
      <c r="F70" s="111"/>
      <c r="G70" s="111"/>
      <c r="H70" s="111"/>
      <c r="I70" s="111"/>
      <c r="J70" s="111"/>
      <c r="K70" s="113"/>
      <c r="L70" s="111"/>
      <c r="M70" s="112"/>
      <c r="N70" s="13"/>
      <c r="O70" s="39"/>
      <c r="P70" s="39"/>
      <c r="Q70" s="17"/>
    </row>
    <row r="71" spans="1:17" s="19" customFormat="1" ht="14.25">
      <c r="A71" s="18"/>
      <c r="B71" s="18"/>
      <c r="C71" s="18"/>
      <c r="D71" s="39"/>
      <c r="E71" s="18"/>
      <c r="F71" s="31"/>
      <c r="G71" s="31"/>
      <c r="H71" s="31"/>
      <c r="I71" s="42"/>
      <c r="J71" s="42"/>
      <c r="K71" s="48"/>
      <c r="L71" s="42"/>
      <c r="M71" s="35"/>
      <c r="O71" s="18"/>
      <c r="P71" s="18"/>
    </row>
    <row r="72" spans="1:17" s="19" customFormat="1" ht="14.25">
      <c r="A72" s="18"/>
      <c r="B72" s="18"/>
      <c r="C72" s="18"/>
      <c r="D72" s="39"/>
      <c r="E72" s="18"/>
      <c r="F72" s="31"/>
      <c r="G72" s="31"/>
      <c r="H72" s="31"/>
      <c r="I72" s="42"/>
      <c r="J72" s="114" t="s">
        <v>98</v>
      </c>
      <c r="K72" s="115"/>
      <c r="L72" s="116"/>
      <c r="M72" s="35"/>
      <c r="O72" s="18"/>
      <c r="P72" s="18"/>
    </row>
    <row r="73" spans="1:17">
      <c r="I73" s="43"/>
      <c r="J73" s="44"/>
      <c r="K73" s="45"/>
      <c r="L73" s="44"/>
      <c r="M73" s="46"/>
    </row>
    <row r="74" spans="1:17">
      <c r="I74" s="43"/>
      <c r="J74" s="117"/>
      <c r="K74" s="118"/>
      <c r="L74" s="117"/>
      <c r="M74" s="46"/>
    </row>
  </sheetData>
  <mergeCells count="5">
    <mergeCell ref="A1:M1"/>
    <mergeCell ref="A2:M2"/>
    <mergeCell ref="A70:M70"/>
    <mergeCell ref="J72:L72"/>
    <mergeCell ref="J74:L74"/>
  </mergeCells>
  <phoneticPr fontId="9" type="noConversion"/>
  <pageMargins left="0.75138888888888899" right="0.75138888888888899" top="1" bottom="1" header="0.5" footer="0.5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4"/>
  <sheetViews>
    <sheetView showGridLines="0" zoomScale="70" zoomScaleNormal="70" workbookViewId="0">
      <pane ySplit="4" topLeftCell="A131" activePane="bottomLeft" state="frozen"/>
      <selection pane="bottomLeft" activeCell="M103" sqref="M103:M244"/>
    </sheetView>
  </sheetViews>
  <sheetFormatPr defaultColWidth="9" defaultRowHeight="13.5"/>
  <cols>
    <col min="1" max="1" width="7.125" style="2" customWidth="1"/>
    <col min="2" max="2" width="5.75" style="2" customWidth="1"/>
    <col min="3" max="3" width="6" style="20" customWidth="1"/>
    <col min="4" max="4" width="11.75" style="21" customWidth="1"/>
    <col min="5" max="5" width="16.125" style="20" customWidth="1"/>
    <col min="6" max="6" width="11.375" style="22" customWidth="1"/>
    <col min="7" max="7" width="10.5" style="22" customWidth="1"/>
    <col min="8" max="8" width="11.125" style="22" customWidth="1"/>
    <col min="9" max="9" width="10.75" style="20" customWidth="1"/>
    <col min="10" max="10" width="12.375" style="20" customWidth="1"/>
    <col min="11" max="11" width="12.875" style="23" customWidth="1"/>
    <col min="12" max="12" width="8.75" style="20" customWidth="1"/>
    <col min="13" max="13" width="9.375" style="24" customWidth="1"/>
    <col min="14" max="14" width="18.875" style="20" customWidth="1"/>
    <col min="15" max="15" width="17.75" style="10" customWidth="1"/>
    <col min="16" max="16" width="15.5" style="25"/>
    <col min="17" max="17" width="33.5" style="20" customWidth="1"/>
    <col min="18" max="16384" width="9" style="20"/>
  </cols>
  <sheetData>
    <row r="1" spans="1:16" s="14" customFormat="1" ht="35.25" customHeight="1">
      <c r="A1" s="103" t="s">
        <v>63</v>
      </c>
      <c r="B1" s="103"/>
      <c r="C1" s="103"/>
      <c r="D1" s="104"/>
      <c r="E1" s="103"/>
      <c r="F1" s="105"/>
      <c r="G1" s="105"/>
      <c r="H1" s="105"/>
      <c r="I1" s="103"/>
      <c r="J1" s="103"/>
      <c r="K1" s="106"/>
      <c r="L1" s="103"/>
      <c r="M1" s="104"/>
      <c r="O1" s="10"/>
      <c r="P1" s="25"/>
    </row>
    <row r="2" spans="1:16" s="15" customFormat="1" ht="24.75" customHeight="1">
      <c r="A2" s="107" t="s">
        <v>102</v>
      </c>
      <c r="B2" s="107"/>
      <c r="C2" s="107"/>
      <c r="D2" s="108"/>
      <c r="E2" s="107"/>
      <c r="F2" s="109"/>
      <c r="G2" s="109"/>
      <c r="H2" s="109"/>
      <c r="I2" s="107"/>
      <c r="J2" s="107"/>
      <c r="K2" s="110"/>
      <c r="L2" s="107"/>
      <c r="M2" s="108"/>
      <c r="O2" s="31"/>
      <c r="P2" s="32"/>
    </row>
    <row r="3" spans="1:16" s="15" customFormat="1" ht="24.75" customHeight="1">
      <c r="A3" s="26"/>
      <c r="B3" s="26"/>
      <c r="C3" s="26"/>
      <c r="D3" s="27"/>
      <c r="E3" s="26"/>
      <c r="F3" s="28"/>
      <c r="G3" s="28"/>
      <c r="H3" s="28"/>
      <c r="I3" s="26"/>
      <c r="J3" s="26" t="s">
        <v>65</v>
      </c>
      <c r="K3" s="33"/>
      <c r="L3" s="26"/>
      <c r="M3" s="27"/>
      <c r="O3" s="31"/>
      <c r="P3" s="32"/>
    </row>
    <row r="4" spans="1:16" s="16" customFormat="1" ht="30.75" customHeight="1">
      <c r="A4" s="6" t="s">
        <v>66</v>
      </c>
      <c r="B4" s="6" t="s">
        <v>67</v>
      </c>
      <c r="C4" s="6" t="s">
        <v>68</v>
      </c>
      <c r="D4" s="6" t="s">
        <v>69</v>
      </c>
      <c r="E4" s="6" t="s">
        <v>22</v>
      </c>
      <c r="F4" s="70" t="s">
        <v>134</v>
      </c>
      <c r="G4" s="7" t="s">
        <v>71</v>
      </c>
      <c r="H4" s="7" t="s">
        <v>72</v>
      </c>
      <c r="I4" s="6" t="s">
        <v>73</v>
      </c>
      <c r="J4" s="6" t="s">
        <v>74</v>
      </c>
      <c r="K4" s="34" t="s">
        <v>75</v>
      </c>
      <c r="L4" s="6" t="s">
        <v>76</v>
      </c>
      <c r="M4" s="6" t="s">
        <v>77</v>
      </c>
      <c r="N4" s="35"/>
      <c r="O4" s="36"/>
      <c r="P4" s="37"/>
    </row>
    <row r="5" spans="1:16" s="17" customFormat="1" ht="30" customHeight="1">
      <c r="A5" s="29">
        <v>1</v>
      </c>
      <c r="B5" s="29">
        <v>1</v>
      </c>
      <c r="C5" s="29">
        <v>201</v>
      </c>
      <c r="D5" s="29" t="s">
        <v>100</v>
      </c>
      <c r="E5" s="29" t="s">
        <v>103</v>
      </c>
      <c r="F5" s="30">
        <v>134.47</v>
      </c>
      <c r="G5" s="30">
        <v>105.04</v>
      </c>
      <c r="H5" s="30">
        <v>29.4267</v>
      </c>
      <c r="I5" s="29" t="s">
        <v>80</v>
      </c>
      <c r="J5" s="29">
        <f>ROUND(K5/F5,2)</f>
        <v>21649.33</v>
      </c>
      <c r="K5" s="38">
        <v>2911185</v>
      </c>
      <c r="L5" s="29" t="s">
        <v>81</v>
      </c>
      <c r="M5" s="29"/>
      <c r="N5" s="13"/>
      <c r="O5" s="39"/>
      <c r="P5" s="40"/>
    </row>
    <row r="6" spans="1:16" s="17" customFormat="1" ht="30" customHeight="1">
      <c r="A6" s="29">
        <v>1</v>
      </c>
      <c r="B6" s="29">
        <v>1</v>
      </c>
      <c r="C6" s="29">
        <v>301</v>
      </c>
      <c r="D6" s="29" t="s">
        <v>100</v>
      </c>
      <c r="E6" s="29" t="s">
        <v>103</v>
      </c>
      <c r="F6" s="30">
        <v>134.47</v>
      </c>
      <c r="G6" s="30">
        <v>105.04</v>
      </c>
      <c r="H6" s="30">
        <v>29.4267</v>
      </c>
      <c r="I6" s="29" t="s">
        <v>80</v>
      </c>
      <c r="J6" s="29">
        <f t="shared" ref="J6:J37" si="0">ROUND(K6/F6,2)</f>
        <v>23191.89</v>
      </c>
      <c r="K6" s="38">
        <v>3118613</v>
      </c>
      <c r="L6" s="29" t="s">
        <v>81</v>
      </c>
      <c r="M6" s="29"/>
      <c r="N6" s="13"/>
      <c r="O6" s="39"/>
      <c r="P6" s="40"/>
    </row>
    <row r="7" spans="1:16" s="17" customFormat="1" ht="30" customHeight="1">
      <c r="A7" s="29">
        <v>1</v>
      </c>
      <c r="B7" s="29">
        <v>1</v>
      </c>
      <c r="C7" s="29">
        <v>401</v>
      </c>
      <c r="D7" s="29" t="s">
        <v>100</v>
      </c>
      <c r="E7" s="29" t="s">
        <v>103</v>
      </c>
      <c r="F7" s="30">
        <v>134.47</v>
      </c>
      <c r="G7" s="30">
        <v>105.04</v>
      </c>
      <c r="H7" s="30">
        <v>29.4267</v>
      </c>
      <c r="I7" s="29" t="s">
        <v>80</v>
      </c>
      <c r="J7" s="29">
        <f t="shared" si="0"/>
        <v>24521.67</v>
      </c>
      <c r="K7" s="38">
        <v>3297429</v>
      </c>
      <c r="L7" s="29" t="s">
        <v>81</v>
      </c>
      <c r="M7" s="29"/>
      <c r="N7" s="13"/>
      <c r="O7" s="39"/>
      <c r="P7" s="40"/>
    </row>
    <row r="8" spans="1:16" s="17" customFormat="1" ht="30" customHeight="1">
      <c r="A8" s="29">
        <v>1</v>
      </c>
      <c r="B8" s="29">
        <v>1</v>
      </c>
      <c r="C8" s="29">
        <v>501</v>
      </c>
      <c r="D8" s="29" t="s">
        <v>100</v>
      </c>
      <c r="E8" s="29" t="s">
        <v>103</v>
      </c>
      <c r="F8" s="30">
        <v>134.47</v>
      </c>
      <c r="G8" s="30">
        <v>105.04</v>
      </c>
      <c r="H8" s="30">
        <v>29.4267</v>
      </c>
      <c r="I8" s="29" t="s">
        <v>80</v>
      </c>
      <c r="J8" s="29">
        <f t="shared" si="0"/>
        <v>25745.07</v>
      </c>
      <c r="K8" s="38">
        <v>3461940</v>
      </c>
      <c r="L8" s="29" t="s">
        <v>81</v>
      </c>
      <c r="M8" s="29"/>
      <c r="N8" s="13"/>
      <c r="O8" s="39"/>
      <c r="P8" s="40"/>
    </row>
    <row r="9" spans="1:16" s="17" customFormat="1" ht="30" customHeight="1">
      <c r="A9" s="29">
        <v>1</v>
      </c>
      <c r="B9" s="29">
        <v>1</v>
      </c>
      <c r="C9" s="29">
        <v>601</v>
      </c>
      <c r="D9" s="29" t="s">
        <v>100</v>
      </c>
      <c r="E9" s="29" t="s">
        <v>103</v>
      </c>
      <c r="F9" s="30">
        <v>134.47</v>
      </c>
      <c r="G9" s="30">
        <v>105.04</v>
      </c>
      <c r="H9" s="30">
        <v>29.4267</v>
      </c>
      <c r="I9" s="29" t="s">
        <v>80</v>
      </c>
      <c r="J9" s="29">
        <f t="shared" si="0"/>
        <v>25798.27</v>
      </c>
      <c r="K9" s="38">
        <v>3469093</v>
      </c>
      <c r="L9" s="29" t="s">
        <v>81</v>
      </c>
      <c r="M9" s="29"/>
      <c r="N9" s="13"/>
      <c r="O9" s="39"/>
      <c r="P9" s="40"/>
    </row>
    <row r="10" spans="1:16" s="17" customFormat="1" ht="30" customHeight="1">
      <c r="A10" s="29">
        <v>1</v>
      </c>
      <c r="B10" s="29">
        <v>1</v>
      </c>
      <c r="C10" s="29">
        <v>701</v>
      </c>
      <c r="D10" s="29" t="s">
        <v>100</v>
      </c>
      <c r="E10" s="29" t="s">
        <v>103</v>
      </c>
      <c r="F10" s="30">
        <v>134.47</v>
      </c>
      <c r="G10" s="30">
        <v>105.04</v>
      </c>
      <c r="H10" s="30">
        <v>29.4267</v>
      </c>
      <c r="I10" s="29" t="s">
        <v>80</v>
      </c>
      <c r="J10" s="29">
        <f t="shared" si="0"/>
        <v>25851.46</v>
      </c>
      <c r="K10" s="38">
        <v>3476246</v>
      </c>
      <c r="L10" s="29" t="s">
        <v>81</v>
      </c>
      <c r="M10" s="29"/>
      <c r="N10" s="13"/>
      <c r="O10" s="39"/>
      <c r="P10" s="40"/>
    </row>
    <row r="11" spans="1:16" s="17" customFormat="1" ht="30" customHeight="1">
      <c r="A11" s="29">
        <v>1</v>
      </c>
      <c r="B11" s="29">
        <v>1</v>
      </c>
      <c r="C11" s="29">
        <v>801</v>
      </c>
      <c r="D11" s="29" t="s">
        <v>100</v>
      </c>
      <c r="E11" s="29" t="s">
        <v>103</v>
      </c>
      <c r="F11" s="30">
        <v>134.47</v>
      </c>
      <c r="G11" s="30">
        <v>105.04</v>
      </c>
      <c r="H11" s="30">
        <v>29.4267</v>
      </c>
      <c r="I11" s="29" t="s">
        <v>80</v>
      </c>
      <c r="J11" s="29">
        <f t="shared" si="0"/>
        <v>25904.65</v>
      </c>
      <c r="K11" s="38">
        <v>3483398</v>
      </c>
      <c r="L11" s="29" t="s">
        <v>81</v>
      </c>
      <c r="M11" s="29"/>
      <c r="N11" s="13"/>
      <c r="O11" s="39"/>
      <c r="P11" s="40"/>
    </row>
    <row r="12" spans="1:16" s="17" customFormat="1" ht="30" customHeight="1">
      <c r="A12" s="29">
        <v>1</v>
      </c>
      <c r="B12" s="29">
        <v>1</v>
      </c>
      <c r="C12" s="29">
        <v>901</v>
      </c>
      <c r="D12" s="29" t="s">
        <v>100</v>
      </c>
      <c r="E12" s="29" t="s">
        <v>103</v>
      </c>
      <c r="F12" s="30">
        <v>134.47</v>
      </c>
      <c r="G12" s="30">
        <v>105.04</v>
      </c>
      <c r="H12" s="30">
        <v>29.4267</v>
      </c>
      <c r="I12" s="29" t="s">
        <v>80</v>
      </c>
      <c r="J12" s="29">
        <f t="shared" si="0"/>
        <v>25957.84</v>
      </c>
      <c r="K12" s="38">
        <v>3490551</v>
      </c>
      <c r="L12" s="29" t="s">
        <v>81</v>
      </c>
      <c r="M12" s="29"/>
      <c r="N12" s="13"/>
      <c r="O12" s="39"/>
      <c r="P12" s="40"/>
    </row>
    <row r="13" spans="1:16" s="17" customFormat="1" ht="30" customHeight="1">
      <c r="A13" s="29">
        <v>1</v>
      </c>
      <c r="B13" s="29">
        <v>1</v>
      </c>
      <c r="C13" s="29">
        <v>1001</v>
      </c>
      <c r="D13" s="29" t="s">
        <v>100</v>
      </c>
      <c r="E13" s="29" t="s">
        <v>103</v>
      </c>
      <c r="F13" s="30">
        <v>134.47</v>
      </c>
      <c r="G13" s="30">
        <v>105.04</v>
      </c>
      <c r="H13" s="30">
        <v>29.4267</v>
      </c>
      <c r="I13" s="29" t="s">
        <v>80</v>
      </c>
      <c r="J13" s="29">
        <f t="shared" si="0"/>
        <v>26011.03</v>
      </c>
      <c r="K13" s="38">
        <v>3497703</v>
      </c>
      <c r="L13" s="29" t="s">
        <v>81</v>
      </c>
      <c r="M13" s="29"/>
      <c r="N13" s="13"/>
      <c r="O13" s="39"/>
      <c r="P13" s="40"/>
    </row>
    <row r="14" spans="1:16" s="17" customFormat="1" ht="30" customHeight="1">
      <c r="A14" s="29">
        <v>1</v>
      </c>
      <c r="B14" s="29">
        <v>1</v>
      </c>
      <c r="C14" s="29">
        <v>1101</v>
      </c>
      <c r="D14" s="29" t="s">
        <v>100</v>
      </c>
      <c r="E14" s="29" t="s">
        <v>103</v>
      </c>
      <c r="F14" s="30">
        <v>134.47</v>
      </c>
      <c r="G14" s="30">
        <v>105.04</v>
      </c>
      <c r="H14" s="30">
        <v>29.4267</v>
      </c>
      <c r="I14" s="29" t="s">
        <v>80</v>
      </c>
      <c r="J14" s="29">
        <f t="shared" si="0"/>
        <v>26064.22</v>
      </c>
      <c r="K14" s="38">
        <v>3504856</v>
      </c>
      <c r="L14" s="29" t="s">
        <v>81</v>
      </c>
      <c r="M14" s="29"/>
      <c r="N14" s="13"/>
      <c r="O14" s="39"/>
      <c r="P14" s="40"/>
    </row>
    <row r="15" spans="1:16" s="17" customFormat="1" ht="30" customHeight="1">
      <c r="A15" s="29">
        <v>1</v>
      </c>
      <c r="B15" s="29">
        <v>1</v>
      </c>
      <c r="C15" s="29">
        <v>1201</v>
      </c>
      <c r="D15" s="29" t="s">
        <v>100</v>
      </c>
      <c r="E15" s="29" t="s">
        <v>103</v>
      </c>
      <c r="F15" s="30">
        <v>134.47</v>
      </c>
      <c r="G15" s="30">
        <v>105.04</v>
      </c>
      <c r="H15" s="30">
        <v>29.4267</v>
      </c>
      <c r="I15" s="29" t="s">
        <v>80</v>
      </c>
      <c r="J15" s="29">
        <f t="shared" si="0"/>
        <v>26117.42</v>
      </c>
      <c r="K15" s="38">
        <v>3512009</v>
      </c>
      <c r="L15" s="29" t="s">
        <v>81</v>
      </c>
      <c r="M15" s="29"/>
      <c r="N15" s="13"/>
      <c r="O15" s="39"/>
      <c r="P15" s="40"/>
    </row>
    <row r="16" spans="1:16" s="17" customFormat="1" ht="30" customHeight="1">
      <c r="A16" s="29">
        <v>1</v>
      </c>
      <c r="B16" s="29">
        <v>1</v>
      </c>
      <c r="C16" s="29">
        <v>1301</v>
      </c>
      <c r="D16" s="29" t="s">
        <v>100</v>
      </c>
      <c r="E16" s="29" t="s">
        <v>103</v>
      </c>
      <c r="F16" s="30">
        <v>134.47</v>
      </c>
      <c r="G16" s="30">
        <v>105.04</v>
      </c>
      <c r="H16" s="30">
        <v>29.4267</v>
      </c>
      <c r="I16" s="29" t="s">
        <v>80</v>
      </c>
      <c r="J16" s="29">
        <f t="shared" si="0"/>
        <v>26170.61</v>
      </c>
      <c r="K16" s="38">
        <v>3519162</v>
      </c>
      <c r="L16" s="29" t="s">
        <v>81</v>
      </c>
      <c r="M16" s="29"/>
      <c r="N16" s="13"/>
      <c r="O16" s="39"/>
      <c r="P16" s="40"/>
    </row>
    <row r="17" spans="1:16" s="17" customFormat="1" ht="30" customHeight="1">
      <c r="A17" s="29">
        <v>1</v>
      </c>
      <c r="B17" s="29">
        <v>1</v>
      </c>
      <c r="C17" s="29">
        <v>1401</v>
      </c>
      <c r="D17" s="29" t="s">
        <v>100</v>
      </c>
      <c r="E17" s="29" t="s">
        <v>103</v>
      </c>
      <c r="F17" s="30">
        <v>134.47</v>
      </c>
      <c r="G17" s="30">
        <v>105.04</v>
      </c>
      <c r="H17" s="30">
        <v>29.4267</v>
      </c>
      <c r="I17" s="29" t="s">
        <v>80</v>
      </c>
      <c r="J17" s="29">
        <f t="shared" si="0"/>
        <v>26223.8</v>
      </c>
      <c r="K17" s="38">
        <v>3526314</v>
      </c>
      <c r="L17" s="29" t="s">
        <v>81</v>
      </c>
      <c r="M17" s="29"/>
      <c r="N17" s="13"/>
      <c r="O17" s="39"/>
      <c r="P17" s="40"/>
    </row>
    <row r="18" spans="1:16" s="17" customFormat="1" ht="30" customHeight="1">
      <c r="A18" s="29">
        <v>1</v>
      </c>
      <c r="B18" s="29">
        <v>1</v>
      </c>
      <c r="C18" s="29">
        <v>1501</v>
      </c>
      <c r="D18" s="29" t="s">
        <v>100</v>
      </c>
      <c r="E18" s="29" t="s">
        <v>103</v>
      </c>
      <c r="F18" s="30">
        <v>134.47</v>
      </c>
      <c r="G18" s="30">
        <v>105.04</v>
      </c>
      <c r="H18" s="30">
        <v>29.4267</v>
      </c>
      <c r="I18" s="29" t="s">
        <v>80</v>
      </c>
      <c r="J18" s="29">
        <f t="shared" si="0"/>
        <v>26276.99</v>
      </c>
      <c r="K18" s="38">
        <v>3533467</v>
      </c>
      <c r="L18" s="29" t="s">
        <v>81</v>
      </c>
      <c r="M18" s="29"/>
      <c r="N18" s="13"/>
      <c r="O18" s="39"/>
      <c r="P18" s="40"/>
    </row>
    <row r="19" spans="1:16" s="17" customFormat="1" ht="30" customHeight="1">
      <c r="A19" s="29">
        <v>1</v>
      </c>
      <c r="B19" s="29">
        <v>1</v>
      </c>
      <c r="C19" s="29">
        <v>1601</v>
      </c>
      <c r="D19" s="29" t="s">
        <v>100</v>
      </c>
      <c r="E19" s="29" t="s">
        <v>103</v>
      </c>
      <c r="F19" s="30">
        <v>134.47</v>
      </c>
      <c r="G19" s="30">
        <v>105.04</v>
      </c>
      <c r="H19" s="30">
        <v>29.4267</v>
      </c>
      <c r="I19" s="29" t="s">
        <v>80</v>
      </c>
      <c r="J19" s="29">
        <f t="shared" si="0"/>
        <v>26330.18</v>
      </c>
      <c r="K19" s="38">
        <v>3540619</v>
      </c>
      <c r="L19" s="29" t="s">
        <v>81</v>
      </c>
      <c r="M19" s="29"/>
      <c r="N19" s="13"/>
      <c r="O19" s="39"/>
      <c r="P19" s="40"/>
    </row>
    <row r="20" spans="1:16" s="17" customFormat="1" ht="30" customHeight="1">
      <c r="A20" s="29">
        <v>1</v>
      </c>
      <c r="B20" s="29">
        <v>1</v>
      </c>
      <c r="C20" s="29">
        <v>1701</v>
      </c>
      <c r="D20" s="29" t="s">
        <v>100</v>
      </c>
      <c r="E20" s="29" t="s">
        <v>103</v>
      </c>
      <c r="F20" s="30">
        <v>134.47</v>
      </c>
      <c r="G20" s="30">
        <v>105.04</v>
      </c>
      <c r="H20" s="30">
        <v>29.4267</v>
      </c>
      <c r="I20" s="29" t="s">
        <v>80</v>
      </c>
      <c r="J20" s="29">
        <f t="shared" si="0"/>
        <v>24468.48</v>
      </c>
      <c r="K20" s="38">
        <v>3290277</v>
      </c>
      <c r="L20" s="29" t="s">
        <v>81</v>
      </c>
      <c r="M20" s="29"/>
      <c r="N20" s="13"/>
      <c r="O20" s="39"/>
      <c r="P20" s="40"/>
    </row>
    <row r="21" spans="1:16" s="17" customFormat="1" ht="30" customHeight="1">
      <c r="A21" s="29">
        <v>1</v>
      </c>
      <c r="B21" s="29">
        <v>1</v>
      </c>
      <c r="C21" s="29">
        <v>202</v>
      </c>
      <c r="D21" s="29" t="s">
        <v>100</v>
      </c>
      <c r="E21" s="29" t="s">
        <v>103</v>
      </c>
      <c r="F21" s="30">
        <v>132.25</v>
      </c>
      <c r="G21" s="30">
        <v>103.30500000000001</v>
      </c>
      <c r="H21" s="30">
        <v>28.9407</v>
      </c>
      <c r="I21" s="29" t="s">
        <v>80</v>
      </c>
      <c r="J21" s="29">
        <f t="shared" si="0"/>
        <v>20586.82</v>
      </c>
      <c r="K21" s="38">
        <v>2722607</v>
      </c>
      <c r="L21" s="29" t="s">
        <v>81</v>
      </c>
      <c r="M21" s="29"/>
      <c r="N21" s="13"/>
      <c r="O21" s="39"/>
      <c r="P21" s="40"/>
    </row>
    <row r="22" spans="1:16" s="17" customFormat="1" ht="30" customHeight="1">
      <c r="A22" s="29">
        <v>1</v>
      </c>
      <c r="B22" s="29">
        <v>1</v>
      </c>
      <c r="C22" s="29">
        <v>302</v>
      </c>
      <c r="D22" s="29" t="s">
        <v>100</v>
      </c>
      <c r="E22" s="29" t="s">
        <v>103</v>
      </c>
      <c r="F22" s="30">
        <v>132.25</v>
      </c>
      <c r="G22" s="30">
        <v>103.30500000000001</v>
      </c>
      <c r="H22" s="30">
        <v>28.9407</v>
      </c>
      <c r="I22" s="29" t="s">
        <v>80</v>
      </c>
      <c r="J22" s="29">
        <f t="shared" si="0"/>
        <v>22129.38</v>
      </c>
      <c r="K22" s="38">
        <v>2926611</v>
      </c>
      <c r="L22" s="29" t="s">
        <v>81</v>
      </c>
      <c r="M22" s="29"/>
      <c r="N22" s="13"/>
      <c r="O22" s="39"/>
      <c r="P22" s="40"/>
    </row>
    <row r="23" spans="1:16" s="17" customFormat="1" ht="30" customHeight="1">
      <c r="A23" s="29">
        <v>1</v>
      </c>
      <c r="B23" s="29">
        <v>1</v>
      </c>
      <c r="C23" s="29">
        <v>402</v>
      </c>
      <c r="D23" s="29" t="s">
        <v>100</v>
      </c>
      <c r="E23" s="29" t="s">
        <v>103</v>
      </c>
      <c r="F23" s="30">
        <v>132.25</v>
      </c>
      <c r="G23" s="30">
        <v>103.30500000000001</v>
      </c>
      <c r="H23" s="30">
        <v>28.9407</v>
      </c>
      <c r="I23" s="29" t="s">
        <v>80</v>
      </c>
      <c r="J23" s="29">
        <f t="shared" si="0"/>
        <v>23459.16</v>
      </c>
      <c r="K23" s="38">
        <v>3102474</v>
      </c>
      <c r="L23" s="29" t="s">
        <v>81</v>
      </c>
      <c r="M23" s="29"/>
      <c r="N23" s="13"/>
      <c r="O23" s="39"/>
      <c r="P23" s="40"/>
    </row>
    <row r="24" spans="1:16" s="17" customFormat="1" ht="30" customHeight="1">
      <c r="A24" s="29">
        <v>1</v>
      </c>
      <c r="B24" s="29">
        <v>1</v>
      </c>
      <c r="C24" s="29">
        <v>502</v>
      </c>
      <c r="D24" s="29" t="s">
        <v>100</v>
      </c>
      <c r="E24" s="29" t="s">
        <v>103</v>
      </c>
      <c r="F24" s="30">
        <v>132.25</v>
      </c>
      <c r="G24" s="30">
        <v>103.30500000000001</v>
      </c>
      <c r="H24" s="30">
        <v>28.9407</v>
      </c>
      <c r="I24" s="29" t="s">
        <v>80</v>
      </c>
      <c r="J24" s="29">
        <f t="shared" si="0"/>
        <v>24682.57</v>
      </c>
      <c r="K24" s="38">
        <v>3264270</v>
      </c>
      <c r="L24" s="29" t="s">
        <v>81</v>
      </c>
      <c r="M24" s="29"/>
      <c r="N24" s="13"/>
      <c r="O24" s="39"/>
      <c r="P24" s="40"/>
    </row>
    <row r="25" spans="1:16" s="17" customFormat="1" ht="30" customHeight="1">
      <c r="A25" s="29">
        <v>1</v>
      </c>
      <c r="B25" s="29">
        <v>1</v>
      </c>
      <c r="C25" s="29">
        <v>602</v>
      </c>
      <c r="D25" s="29" t="s">
        <v>100</v>
      </c>
      <c r="E25" s="29" t="s">
        <v>103</v>
      </c>
      <c r="F25" s="30">
        <v>132.25</v>
      </c>
      <c r="G25" s="30">
        <v>103.30500000000001</v>
      </c>
      <c r="H25" s="30">
        <v>28.9407</v>
      </c>
      <c r="I25" s="29" t="s">
        <v>80</v>
      </c>
      <c r="J25" s="29">
        <f t="shared" si="0"/>
        <v>24735.759999999998</v>
      </c>
      <c r="K25" s="38">
        <v>3271304</v>
      </c>
      <c r="L25" s="29" t="s">
        <v>81</v>
      </c>
      <c r="M25" s="29"/>
      <c r="N25" s="13"/>
      <c r="O25" s="39"/>
      <c r="P25" s="40"/>
    </row>
    <row r="26" spans="1:16" s="17" customFormat="1" ht="30" customHeight="1">
      <c r="A26" s="29">
        <v>1</v>
      </c>
      <c r="B26" s="29">
        <v>1</v>
      </c>
      <c r="C26" s="29">
        <v>702</v>
      </c>
      <c r="D26" s="29" t="s">
        <v>100</v>
      </c>
      <c r="E26" s="29" t="s">
        <v>103</v>
      </c>
      <c r="F26" s="30">
        <v>132.25</v>
      </c>
      <c r="G26" s="30">
        <v>103.30500000000001</v>
      </c>
      <c r="H26" s="30">
        <v>28.9407</v>
      </c>
      <c r="I26" s="29" t="s">
        <v>80</v>
      </c>
      <c r="J26" s="29">
        <f t="shared" si="0"/>
        <v>24788.95</v>
      </c>
      <c r="K26" s="38">
        <v>3278339</v>
      </c>
      <c r="L26" s="29" t="s">
        <v>81</v>
      </c>
      <c r="M26" s="29"/>
      <c r="N26" s="13"/>
      <c r="O26" s="39"/>
      <c r="P26" s="40"/>
    </row>
    <row r="27" spans="1:16" s="17" customFormat="1" ht="30" customHeight="1">
      <c r="A27" s="29">
        <v>1</v>
      </c>
      <c r="B27" s="29">
        <v>1</v>
      </c>
      <c r="C27" s="29">
        <v>802</v>
      </c>
      <c r="D27" s="29" t="s">
        <v>100</v>
      </c>
      <c r="E27" s="29" t="s">
        <v>103</v>
      </c>
      <c r="F27" s="30">
        <v>132.25</v>
      </c>
      <c r="G27" s="30">
        <v>103.30500000000001</v>
      </c>
      <c r="H27" s="30">
        <v>28.9407</v>
      </c>
      <c r="I27" s="29" t="s">
        <v>80</v>
      </c>
      <c r="J27" s="29">
        <f t="shared" si="0"/>
        <v>24842.14</v>
      </c>
      <c r="K27" s="38">
        <v>3285373</v>
      </c>
      <c r="L27" s="29" t="s">
        <v>81</v>
      </c>
      <c r="M27" s="29"/>
      <c r="N27" s="13"/>
      <c r="O27" s="39"/>
      <c r="P27" s="40"/>
    </row>
    <row r="28" spans="1:16" s="17" customFormat="1" ht="30" customHeight="1">
      <c r="A28" s="29">
        <v>1</v>
      </c>
      <c r="B28" s="29">
        <v>1</v>
      </c>
      <c r="C28" s="29">
        <v>902</v>
      </c>
      <c r="D28" s="29" t="s">
        <v>100</v>
      </c>
      <c r="E28" s="29" t="s">
        <v>103</v>
      </c>
      <c r="F28" s="30">
        <v>132.25</v>
      </c>
      <c r="G28" s="30">
        <v>103.30500000000001</v>
      </c>
      <c r="H28" s="30">
        <v>28.9407</v>
      </c>
      <c r="I28" s="29" t="s">
        <v>80</v>
      </c>
      <c r="J28" s="29">
        <f t="shared" si="0"/>
        <v>24895.34</v>
      </c>
      <c r="K28" s="38">
        <v>3292409</v>
      </c>
      <c r="L28" s="29" t="s">
        <v>81</v>
      </c>
      <c r="M28" s="29"/>
      <c r="N28" s="13"/>
      <c r="O28" s="39"/>
      <c r="P28" s="40"/>
    </row>
    <row r="29" spans="1:16" s="17" customFormat="1" ht="30" customHeight="1">
      <c r="A29" s="29">
        <v>1</v>
      </c>
      <c r="B29" s="29">
        <v>1</v>
      </c>
      <c r="C29" s="29">
        <v>1002</v>
      </c>
      <c r="D29" s="29" t="s">
        <v>100</v>
      </c>
      <c r="E29" s="29" t="s">
        <v>103</v>
      </c>
      <c r="F29" s="30">
        <v>132.25</v>
      </c>
      <c r="G29" s="30">
        <v>103.30500000000001</v>
      </c>
      <c r="H29" s="30">
        <v>28.9407</v>
      </c>
      <c r="I29" s="29" t="s">
        <v>80</v>
      </c>
      <c r="J29" s="29">
        <f t="shared" si="0"/>
        <v>24948.53</v>
      </c>
      <c r="K29" s="38">
        <v>3299443</v>
      </c>
      <c r="L29" s="29" t="s">
        <v>81</v>
      </c>
      <c r="M29" s="29"/>
      <c r="N29" s="13"/>
      <c r="O29" s="39"/>
      <c r="P29" s="40"/>
    </row>
    <row r="30" spans="1:16" s="17" customFormat="1" ht="30" customHeight="1">
      <c r="A30" s="29">
        <v>1</v>
      </c>
      <c r="B30" s="29">
        <v>1</v>
      </c>
      <c r="C30" s="29">
        <v>1102</v>
      </c>
      <c r="D30" s="29" t="s">
        <v>100</v>
      </c>
      <c r="E30" s="29" t="s">
        <v>103</v>
      </c>
      <c r="F30" s="30">
        <v>132.25</v>
      </c>
      <c r="G30" s="30">
        <v>103.30500000000001</v>
      </c>
      <c r="H30" s="30">
        <v>28.9407</v>
      </c>
      <c r="I30" s="29" t="s">
        <v>80</v>
      </c>
      <c r="J30" s="29">
        <f t="shared" si="0"/>
        <v>25001.72</v>
      </c>
      <c r="K30" s="38">
        <v>3306478</v>
      </c>
      <c r="L30" s="29" t="s">
        <v>81</v>
      </c>
      <c r="M30" s="29"/>
      <c r="N30" s="13"/>
      <c r="O30" s="39"/>
      <c r="P30" s="40"/>
    </row>
    <row r="31" spans="1:16" s="17" customFormat="1" ht="30" customHeight="1">
      <c r="A31" s="29">
        <v>1</v>
      </c>
      <c r="B31" s="29">
        <v>1</v>
      </c>
      <c r="C31" s="29">
        <v>1202</v>
      </c>
      <c r="D31" s="29" t="s">
        <v>100</v>
      </c>
      <c r="E31" s="29" t="s">
        <v>103</v>
      </c>
      <c r="F31" s="30">
        <v>132.25</v>
      </c>
      <c r="G31" s="30">
        <v>103.30500000000001</v>
      </c>
      <c r="H31" s="30">
        <v>28.9407</v>
      </c>
      <c r="I31" s="29" t="s">
        <v>80</v>
      </c>
      <c r="J31" s="29">
        <f t="shared" si="0"/>
        <v>25054.91</v>
      </c>
      <c r="K31" s="38">
        <v>3313512</v>
      </c>
      <c r="L31" s="29" t="s">
        <v>81</v>
      </c>
      <c r="M31" s="29"/>
      <c r="N31" s="13"/>
      <c r="O31" s="39"/>
      <c r="P31" s="40"/>
    </row>
    <row r="32" spans="1:16" s="17" customFormat="1" ht="30" customHeight="1">
      <c r="A32" s="29">
        <v>1</v>
      </c>
      <c r="B32" s="29">
        <v>1</v>
      </c>
      <c r="C32" s="29">
        <v>1302</v>
      </c>
      <c r="D32" s="29" t="s">
        <v>100</v>
      </c>
      <c r="E32" s="29" t="s">
        <v>103</v>
      </c>
      <c r="F32" s="30">
        <v>132.25</v>
      </c>
      <c r="G32" s="30">
        <v>103.30500000000001</v>
      </c>
      <c r="H32" s="30">
        <v>28.9407</v>
      </c>
      <c r="I32" s="29" t="s">
        <v>80</v>
      </c>
      <c r="J32" s="29">
        <f t="shared" si="0"/>
        <v>25108.11</v>
      </c>
      <c r="K32" s="38">
        <v>3320547</v>
      </c>
      <c r="L32" s="29" t="s">
        <v>81</v>
      </c>
      <c r="M32" s="29"/>
      <c r="N32" s="13"/>
      <c r="O32" s="39"/>
      <c r="P32" s="40"/>
    </row>
    <row r="33" spans="1:16" s="17" customFormat="1" ht="30" customHeight="1">
      <c r="A33" s="29">
        <v>1</v>
      </c>
      <c r="B33" s="29">
        <v>1</v>
      </c>
      <c r="C33" s="29">
        <v>1402</v>
      </c>
      <c r="D33" s="29" t="s">
        <v>100</v>
      </c>
      <c r="E33" s="29" t="s">
        <v>103</v>
      </c>
      <c r="F33" s="30">
        <v>132.25</v>
      </c>
      <c r="G33" s="30">
        <v>103.30500000000001</v>
      </c>
      <c r="H33" s="30">
        <v>28.9407</v>
      </c>
      <c r="I33" s="29" t="s">
        <v>80</v>
      </c>
      <c r="J33" s="29">
        <f t="shared" si="0"/>
        <v>25161.29</v>
      </c>
      <c r="K33" s="38">
        <v>3327581</v>
      </c>
      <c r="L33" s="29" t="s">
        <v>81</v>
      </c>
      <c r="M33" s="29"/>
      <c r="N33" s="13"/>
      <c r="O33" s="39"/>
      <c r="P33" s="40"/>
    </row>
    <row r="34" spans="1:16" s="17" customFormat="1" ht="30" customHeight="1">
      <c r="A34" s="29">
        <v>1</v>
      </c>
      <c r="B34" s="29">
        <v>1</v>
      </c>
      <c r="C34" s="29">
        <v>1502</v>
      </c>
      <c r="D34" s="29" t="s">
        <v>100</v>
      </c>
      <c r="E34" s="29" t="s">
        <v>103</v>
      </c>
      <c r="F34" s="30">
        <v>132.25</v>
      </c>
      <c r="G34" s="30">
        <v>103.30500000000001</v>
      </c>
      <c r="H34" s="30">
        <v>28.9407</v>
      </c>
      <c r="I34" s="29" t="s">
        <v>80</v>
      </c>
      <c r="J34" s="29">
        <f t="shared" si="0"/>
        <v>25214.49</v>
      </c>
      <c r="K34" s="38">
        <v>3334616</v>
      </c>
      <c r="L34" s="29" t="s">
        <v>81</v>
      </c>
      <c r="M34" s="29"/>
      <c r="N34" s="13"/>
      <c r="O34" s="39"/>
      <c r="P34" s="40"/>
    </row>
    <row r="35" spans="1:16" s="17" customFormat="1" ht="30" customHeight="1">
      <c r="A35" s="29">
        <v>1</v>
      </c>
      <c r="B35" s="29">
        <v>1</v>
      </c>
      <c r="C35" s="29">
        <v>1602</v>
      </c>
      <c r="D35" s="29" t="s">
        <v>100</v>
      </c>
      <c r="E35" s="29" t="s">
        <v>103</v>
      </c>
      <c r="F35" s="30">
        <v>132.25</v>
      </c>
      <c r="G35" s="30">
        <v>103.30500000000001</v>
      </c>
      <c r="H35" s="30">
        <v>28.9407</v>
      </c>
      <c r="I35" s="29" t="s">
        <v>80</v>
      </c>
      <c r="J35" s="29">
        <f t="shared" si="0"/>
        <v>25267.67</v>
      </c>
      <c r="K35" s="38">
        <v>3341650</v>
      </c>
      <c r="L35" s="29" t="s">
        <v>81</v>
      </c>
      <c r="M35" s="29"/>
      <c r="N35" s="13"/>
      <c r="O35" s="39"/>
      <c r="P35" s="40"/>
    </row>
    <row r="36" spans="1:16" s="17" customFormat="1" ht="30" customHeight="1">
      <c r="A36" s="29">
        <v>1</v>
      </c>
      <c r="B36" s="29">
        <v>1</v>
      </c>
      <c r="C36" s="29">
        <v>1702</v>
      </c>
      <c r="D36" s="29" t="s">
        <v>100</v>
      </c>
      <c r="E36" s="29" t="s">
        <v>103</v>
      </c>
      <c r="F36" s="30">
        <v>132.25</v>
      </c>
      <c r="G36" s="30">
        <v>103.30500000000001</v>
      </c>
      <c r="H36" s="30">
        <v>28.9407</v>
      </c>
      <c r="I36" s="29" t="s">
        <v>80</v>
      </c>
      <c r="J36" s="29">
        <f t="shared" si="0"/>
        <v>23405.97</v>
      </c>
      <c r="K36" s="38">
        <v>3095440</v>
      </c>
      <c r="L36" s="29" t="s">
        <v>81</v>
      </c>
      <c r="M36" s="29"/>
      <c r="N36" s="13"/>
      <c r="O36" s="39"/>
      <c r="P36" s="40"/>
    </row>
    <row r="37" spans="1:16" s="17" customFormat="1" ht="30" customHeight="1">
      <c r="A37" s="29">
        <v>1</v>
      </c>
      <c r="B37" s="29">
        <v>2</v>
      </c>
      <c r="C37" s="29">
        <v>203</v>
      </c>
      <c r="D37" s="29" t="s">
        <v>100</v>
      </c>
      <c r="E37" s="29" t="s">
        <v>103</v>
      </c>
      <c r="F37" s="30">
        <v>132.25</v>
      </c>
      <c r="G37" s="30">
        <v>103.30500000000001</v>
      </c>
      <c r="H37" s="30">
        <v>28.9407</v>
      </c>
      <c r="I37" s="29" t="s">
        <v>80</v>
      </c>
      <c r="J37" s="29">
        <f t="shared" si="0"/>
        <v>20586.82</v>
      </c>
      <c r="K37" s="38">
        <v>2722607</v>
      </c>
      <c r="L37" s="29" t="s">
        <v>81</v>
      </c>
      <c r="M37" s="29"/>
      <c r="N37" s="13"/>
      <c r="O37" s="39"/>
      <c r="P37" s="40"/>
    </row>
    <row r="38" spans="1:16" s="17" customFormat="1" ht="30" customHeight="1">
      <c r="A38" s="29">
        <v>1</v>
      </c>
      <c r="B38" s="29">
        <v>2</v>
      </c>
      <c r="C38" s="29">
        <v>303</v>
      </c>
      <c r="D38" s="29" t="s">
        <v>100</v>
      </c>
      <c r="E38" s="29" t="s">
        <v>103</v>
      </c>
      <c r="F38" s="30">
        <v>132.25</v>
      </c>
      <c r="G38" s="30">
        <v>103.30500000000001</v>
      </c>
      <c r="H38" s="30">
        <v>28.9407</v>
      </c>
      <c r="I38" s="29" t="s">
        <v>80</v>
      </c>
      <c r="J38" s="29">
        <f t="shared" ref="J38:J69" si="1">ROUND(K38/F38,2)</f>
        <v>22129.38</v>
      </c>
      <c r="K38" s="38">
        <v>2926611</v>
      </c>
      <c r="L38" s="29" t="s">
        <v>81</v>
      </c>
      <c r="M38" s="29"/>
      <c r="N38" s="13"/>
      <c r="O38" s="39"/>
      <c r="P38" s="40"/>
    </row>
    <row r="39" spans="1:16" s="17" customFormat="1" ht="30" customHeight="1">
      <c r="A39" s="29">
        <v>1</v>
      </c>
      <c r="B39" s="29">
        <v>2</v>
      </c>
      <c r="C39" s="29">
        <v>403</v>
      </c>
      <c r="D39" s="29" t="s">
        <v>100</v>
      </c>
      <c r="E39" s="29" t="s">
        <v>103</v>
      </c>
      <c r="F39" s="30">
        <v>132.25</v>
      </c>
      <c r="G39" s="30">
        <v>103.30500000000001</v>
      </c>
      <c r="H39" s="30">
        <v>28.9407</v>
      </c>
      <c r="I39" s="29" t="s">
        <v>80</v>
      </c>
      <c r="J39" s="29">
        <f t="shared" si="1"/>
        <v>23459.16</v>
      </c>
      <c r="K39" s="38">
        <v>3102474</v>
      </c>
      <c r="L39" s="29" t="s">
        <v>81</v>
      </c>
      <c r="M39" s="29"/>
      <c r="N39" s="13"/>
      <c r="O39" s="39"/>
      <c r="P39" s="40"/>
    </row>
    <row r="40" spans="1:16" s="17" customFormat="1" ht="30" customHeight="1">
      <c r="A40" s="29">
        <v>1</v>
      </c>
      <c r="B40" s="29">
        <v>2</v>
      </c>
      <c r="C40" s="29">
        <v>503</v>
      </c>
      <c r="D40" s="29" t="s">
        <v>100</v>
      </c>
      <c r="E40" s="29" t="s">
        <v>103</v>
      </c>
      <c r="F40" s="30">
        <v>132.25</v>
      </c>
      <c r="G40" s="30">
        <v>103.30500000000001</v>
      </c>
      <c r="H40" s="30">
        <v>28.9407</v>
      </c>
      <c r="I40" s="29" t="s">
        <v>80</v>
      </c>
      <c r="J40" s="29">
        <f t="shared" si="1"/>
        <v>24682.57</v>
      </c>
      <c r="K40" s="38">
        <v>3264270</v>
      </c>
      <c r="L40" s="29" t="s">
        <v>81</v>
      </c>
      <c r="M40" s="29"/>
      <c r="N40" s="13"/>
      <c r="O40" s="39"/>
      <c r="P40" s="40"/>
    </row>
    <row r="41" spans="1:16" s="17" customFormat="1" ht="30" customHeight="1">
      <c r="A41" s="29">
        <v>1</v>
      </c>
      <c r="B41" s="29">
        <v>2</v>
      </c>
      <c r="C41" s="29">
        <v>603</v>
      </c>
      <c r="D41" s="29" t="s">
        <v>100</v>
      </c>
      <c r="E41" s="29" t="s">
        <v>103</v>
      </c>
      <c r="F41" s="30">
        <v>132.25</v>
      </c>
      <c r="G41" s="30">
        <v>103.30500000000001</v>
      </c>
      <c r="H41" s="30">
        <v>28.9407</v>
      </c>
      <c r="I41" s="29" t="s">
        <v>80</v>
      </c>
      <c r="J41" s="29">
        <f t="shared" si="1"/>
        <v>24735.759999999998</v>
      </c>
      <c r="K41" s="38">
        <v>3271304</v>
      </c>
      <c r="L41" s="29" t="s">
        <v>81</v>
      </c>
      <c r="M41" s="29"/>
      <c r="N41" s="13"/>
      <c r="O41" s="39"/>
      <c r="P41" s="40"/>
    </row>
    <row r="42" spans="1:16" s="17" customFormat="1" ht="30" customHeight="1">
      <c r="A42" s="29">
        <v>1</v>
      </c>
      <c r="B42" s="29">
        <v>2</v>
      </c>
      <c r="C42" s="29">
        <v>703</v>
      </c>
      <c r="D42" s="29" t="s">
        <v>100</v>
      </c>
      <c r="E42" s="29" t="s">
        <v>103</v>
      </c>
      <c r="F42" s="30">
        <v>132.25</v>
      </c>
      <c r="G42" s="30">
        <v>103.30500000000001</v>
      </c>
      <c r="H42" s="30">
        <v>28.9407</v>
      </c>
      <c r="I42" s="29" t="s">
        <v>80</v>
      </c>
      <c r="J42" s="29">
        <f t="shared" si="1"/>
        <v>24788.95</v>
      </c>
      <c r="K42" s="38">
        <v>3278339</v>
      </c>
      <c r="L42" s="29" t="s">
        <v>81</v>
      </c>
      <c r="M42" s="29"/>
      <c r="N42" s="13"/>
      <c r="O42" s="39"/>
      <c r="P42" s="40"/>
    </row>
    <row r="43" spans="1:16" s="17" customFormat="1" ht="30" customHeight="1">
      <c r="A43" s="29">
        <v>1</v>
      </c>
      <c r="B43" s="29">
        <v>2</v>
      </c>
      <c r="C43" s="29">
        <v>803</v>
      </c>
      <c r="D43" s="29" t="s">
        <v>100</v>
      </c>
      <c r="E43" s="29" t="s">
        <v>103</v>
      </c>
      <c r="F43" s="30">
        <v>132.25</v>
      </c>
      <c r="G43" s="30">
        <v>103.30500000000001</v>
      </c>
      <c r="H43" s="30">
        <v>28.9407</v>
      </c>
      <c r="I43" s="29" t="s">
        <v>80</v>
      </c>
      <c r="J43" s="29">
        <f t="shared" si="1"/>
        <v>24842.14</v>
      </c>
      <c r="K43" s="38">
        <v>3285373</v>
      </c>
      <c r="L43" s="29" t="s">
        <v>81</v>
      </c>
      <c r="M43" s="29"/>
      <c r="N43" s="13"/>
      <c r="O43" s="39"/>
      <c r="P43" s="40"/>
    </row>
    <row r="44" spans="1:16" s="17" customFormat="1" ht="30" customHeight="1">
      <c r="A44" s="29">
        <v>1</v>
      </c>
      <c r="B44" s="29">
        <v>2</v>
      </c>
      <c r="C44" s="29">
        <v>903</v>
      </c>
      <c r="D44" s="29" t="s">
        <v>100</v>
      </c>
      <c r="E44" s="29" t="s">
        <v>103</v>
      </c>
      <c r="F44" s="30">
        <v>132.25</v>
      </c>
      <c r="G44" s="30">
        <v>103.30500000000001</v>
      </c>
      <c r="H44" s="30">
        <v>28.9407</v>
      </c>
      <c r="I44" s="29" t="s">
        <v>80</v>
      </c>
      <c r="J44" s="29">
        <f t="shared" si="1"/>
        <v>24895.34</v>
      </c>
      <c r="K44" s="38">
        <v>3292409</v>
      </c>
      <c r="L44" s="29" t="s">
        <v>81</v>
      </c>
      <c r="M44" s="29"/>
      <c r="N44" s="13"/>
      <c r="O44" s="39"/>
      <c r="P44" s="40"/>
    </row>
    <row r="45" spans="1:16" s="17" customFormat="1" ht="30" customHeight="1">
      <c r="A45" s="29">
        <v>1</v>
      </c>
      <c r="B45" s="29">
        <v>2</v>
      </c>
      <c r="C45" s="29">
        <v>1003</v>
      </c>
      <c r="D45" s="29" t="s">
        <v>100</v>
      </c>
      <c r="E45" s="29" t="s">
        <v>103</v>
      </c>
      <c r="F45" s="30">
        <v>132.25</v>
      </c>
      <c r="G45" s="30">
        <v>103.30500000000001</v>
      </c>
      <c r="H45" s="30">
        <v>28.9407</v>
      </c>
      <c r="I45" s="29" t="s">
        <v>80</v>
      </c>
      <c r="J45" s="29">
        <f t="shared" si="1"/>
        <v>24948.53</v>
      </c>
      <c r="K45" s="38">
        <v>3299443</v>
      </c>
      <c r="L45" s="29" t="s">
        <v>81</v>
      </c>
      <c r="M45" s="29"/>
      <c r="N45" s="13"/>
      <c r="O45" s="39"/>
      <c r="P45" s="40"/>
    </row>
    <row r="46" spans="1:16" s="17" customFormat="1" ht="30" customHeight="1">
      <c r="A46" s="29">
        <v>1</v>
      </c>
      <c r="B46" s="29">
        <v>2</v>
      </c>
      <c r="C46" s="29">
        <v>1103</v>
      </c>
      <c r="D46" s="29" t="s">
        <v>100</v>
      </c>
      <c r="E46" s="29" t="s">
        <v>103</v>
      </c>
      <c r="F46" s="30">
        <v>132.25</v>
      </c>
      <c r="G46" s="30">
        <v>103.30500000000001</v>
      </c>
      <c r="H46" s="30">
        <v>28.9407</v>
      </c>
      <c r="I46" s="29" t="s">
        <v>80</v>
      </c>
      <c r="J46" s="29">
        <f t="shared" si="1"/>
        <v>25001.72</v>
      </c>
      <c r="K46" s="38">
        <v>3306478</v>
      </c>
      <c r="L46" s="29" t="s">
        <v>81</v>
      </c>
      <c r="M46" s="29"/>
      <c r="N46" s="13"/>
      <c r="O46" s="39"/>
      <c r="P46" s="40"/>
    </row>
    <row r="47" spans="1:16" s="17" customFormat="1" ht="30" customHeight="1">
      <c r="A47" s="29">
        <v>1</v>
      </c>
      <c r="B47" s="29">
        <v>2</v>
      </c>
      <c r="C47" s="29">
        <v>1203</v>
      </c>
      <c r="D47" s="29" t="s">
        <v>100</v>
      </c>
      <c r="E47" s="29" t="s">
        <v>103</v>
      </c>
      <c r="F47" s="30">
        <v>132.25</v>
      </c>
      <c r="G47" s="30">
        <v>103.30500000000001</v>
      </c>
      <c r="H47" s="30">
        <v>28.9407</v>
      </c>
      <c r="I47" s="29" t="s">
        <v>80</v>
      </c>
      <c r="J47" s="29">
        <f t="shared" si="1"/>
        <v>25054.91</v>
      </c>
      <c r="K47" s="38">
        <v>3313512</v>
      </c>
      <c r="L47" s="29" t="s">
        <v>81</v>
      </c>
      <c r="M47" s="29"/>
      <c r="N47" s="13"/>
      <c r="O47" s="39"/>
      <c r="P47" s="40"/>
    </row>
    <row r="48" spans="1:16" s="17" customFormat="1" ht="30" customHeight="1">
      <c r="A48" s="29">
        <v>1</v>
      </c>
      <c r="B48" s="29">
        <v>2</v>
      </c>
      <c r="C48" s="29">
        <v>1303</v>
      </c>
      <c r="D48" s="29" t="s">
        <v>100</v>
      </c>
      <c r="E48" s="29" t="s">
        <v>103</v>
      </c>
      <c r="F48" s="30">
        <v>132.25</v>
      </c>
      <c r="G48" s="30">
        <v>103.30500000000001</v>
      </c>
      <c r="H48" s="30">
        <v>28.9407</v>
      </c>
      <c r="I48" s="29" t="s">
        <v>80</v>
      </c>
      <c r="J48" s="29">
        <f t="shared" si="1"/>
        <v>25108.11</v>
      </c>
      <c r="K48" s="38">
        <v>3320547</v>
      </c>
      <c r="L48" s="29" t="s">
        <v>81</v>
      </c>
      <c r="M48" s="29"/>
      <c r="N48" s="13"/>
      <c r="O48" s="39"/>
      <c r="P48" s="40"/>
    </row>
    <row r="49" spans="1:16" s="17" customFormat="1" ht="30" customHeight="1">
      <c r="A49" s="29">
        <v>1</v>
      </c>
      <c r="B49" s="29">
        <v>2</v>
      </c>
      <c r="C49" s="29">
        <v>1403</v>
      </c>
      <c r="D49" s="29" t="s">
        <v>100</v>
      </c>
      <c r="E49" s="29" t="s">
        <v>103</v>
      </c>
      <c r="F49" s="30">
        <v>132.25</v>
      </c>
      <c r="G49" s="30">
        <v>103.30500000000001</v>
      </c>
      <c r="H49" s="30">
        <v>28.9407</v>
      </c>
      <c r="I49" s="29" t="s">
        <v>80</v>
      </c>
      <c r="J49" s="29">
        <f t="shared" si="1"/>
        <v>25161.29</v>
      </c>
      <c r="K49" s="38">
        <v>3327581</v>
      </c>
      <c r="L49" s="29" t="s">
        <v>81</v>
      </c>
      <c r="M49" s="29"/>
      <c r="N49" s="13"/>
      <c r="O49" s="39"/>
      <c r="P49" s="40"/>
    </row>
    <row r="50" spans="1:16" s="17" customFormat="1" ht="30" customHeight="1">
      <c r="A50" s="29">
        <v>1</v>
      </c>
      <c r="B50" s="29">
        <v>2</v>
      </c>
      <c r="C50" s="29">
        <v>1503</v>
      </c>
      <c r="D50" s="29" t="s">
        <v>100</v>
      </c>
      <c r="E50" s="29" t="s">
        <v>103</v>
      </c>
      <c r="F50" s="30">
        <v>132.25</v>
      </c>
      <c r="G50" s="30">
        <v>103.30500000000001</v>
      </c>
      <c r="H50" s="30">
        <v>28.9407</v>
      </c>
      <c r="I50" s="29" t="s">
        <v>80</v>
      </c>
      <c r="J50" s="29">
        <f t="shared" si="1"/>
        <v>25214.49</v>
      </c>
      <c r="K50" s="38">
        <v>3334616</v>
      </c>
      <c r="L50" s="29" t="s">
        <v>81</v>
      </c>
      <c r="M50" s="29"/>
      <c r="N50" s="13"/>
      <c r="O50" s="39"/>
      <c r="P50" s="40"/>
    </row>
    <row r="51" spans="1:16" s="17" customFormat="1" ht="30" customHeight="1">
      <c r="A51" s="29">
        <v>1</v>
      </c>
      <c r="B51" s="29">
        <v>2</v>
      </c>
      <c r="C51" s="29">
        <v>1603</v>
      </c>
      <c r="D51" s="29" t="s">
        <v>100</v>
      </c>
      <c r="E51" s="29" t="s">
        <v>103</v>
      </c>
      <c r="F51" s="30">
        <v>132.25</v>
      </c>
      <c r="G51" s="30">
        <v>103.30500000000001</v>
      </c>
      <c r="H51" s="30">
        <v>28.9407</v>
      </c>
      <c r="I51" s="29" t="s">
        <v>80</v>
      </c>
      <c r="J51" s="29">
        <f t="shared" si="1"/>
        <v>25267.67</v>
      </c>
      <c r="K51" s="38">
        <v>3341650</v>
      </c>
      <c r="L51" s="29" t="s">
        <v>81</v>
      </c>
      <c r="M51" s="29"/>
      <c r="N51" s="13"/>
      <c r="O51" s="39"/>
      <c r="P51" s="40"/>
    </row>
    <row r="52" spans="1:16" s="17" customFormat="1" ht="30" customHeight="1">
      <c r="A52" s="29">
        <v>1</v>
      </c>
      <c r="B52" s="29">
        <v>2</v>
      </c>
      <c r="C52" s="29">
        <v>1703</v>
      </c>
      <c r="D52" s="29" t="s">
        <v>100</v>
      </c>
      <c r="E52" s="29" t="s">
        <v>103</v>
      </c>
      <c r="F52" s="30">
        <v>132.25</v>
      </c>
      <c r="G52" s="30">
        <v>103.30500000000001</v>
      </c>
      <c r="H52" s="30">
        <v>28.9407</v>
      </c>
      <c r="I52" s="29" t="s">
        <v>80</v>
      </c>
      <c r="J52" s="29">
        <f t="shared" si="1"/>
        <v>23405.97</v>
      </c>
      <c r="K52" s="38">
        <v>3095440</v>
      </c>
      <c r="L52" s="29" t="s">
        <v>81</v>
      </c>
      <c r="M52" s="29"/>
      <c r="N52" s="13"/>
      <c r="O52" s="39"/>
      <c r="P52" s="40"/>
    </row>
    <row r="53" spans="1:16" s="17" customFormat="1" ht="30" customHeight="1">
      <c r="A53" s="29">
        <v>1</v>
      </c>
      <c r="B53" s="29">
        <v>2</v>
      </c>
      <c r="C53" s="29">
        <v>204</v>
      </c>
      <c r="D53" s="29" t="s">
        <v>100</v>
      </c>
      <c r="E53" s="29" t="s">
        <v>103</v>
      </c>
      <c r="F53" s="30">
        <v>134.47</v>
      </c>
      <c r="G53" s="30">
        <v>105.04</v>
      </c>
      <c r="H53" s="30">
        <v>29.4267</v>
      </c>
      <c r="I53" s="29" t="s">
        <v>80</v>
      </c>
      <c r="J53" s="29">
        <f t="shared" si="1"/>
        <v>20904.650000000001</v>
      </c>
      <c r="K53" s="38">
        <v>2811048</v>
      </c>
      <c r="L53" s="29" t="s">
        <v>81</v>
      </c>
      <c r="M53" s="29"/>
      <c r="N53" s="13"/>
      <c r="O53" s="39"/>
      <c r="P53" s="40"/>
    </row>
    <row r="54" spans="1:16" s="17" customFormat="1" ht="30" customHeight="1">
      <c r="A54" s="29">
        <v>1</v>
      </c>
      <c r="B54" s="29">
        <v>2</v>
      </c>
      <c r="C54" s="29">
        <v>304</v>
      </c>
      <c r="D54" s="29" t="s">
        <v>100</v>
      </c>
      <c r="E54" s="29" t="s">
        <v>103</v>
      </c>
      <c r="F54" s="30">
        <v>134.47</v>
      </c>
      <c r="G54" s="30">
        <v>105.04</v>
      </c>
      <c r="H54" s="30">
        <v>29.4267</v>
      </c>
      <c r="I54" s="29" t="s">
        <v>80</v>
      </c>
      <c r="J54" s="29">
        <f t="shared" si="1"/>
        <v>22447.21</v>
      </c>
      <c r="K54" s="38">
        <v>3018476</v>
      </c>
      <c r="L54" s="29" t="s">
        <v>81</v>
      </c>
      <c r="M54" s="29"/>
      <c r="N54" s="13"/>
      <c r="O54" s="39"/>
      <c r="P54" s="40"/>
    </row>
    <row r="55" spans="1:16" s="17" customFormat="1" ht="30" customHeight="1">
      <c r="A55" s="29">
        <v>1</v>
      </c>
      <c r="B55" s="29">
        <v>2</v>
      </c>
      <c r="C55" s="29">
        <v>404</v>
      </c>
      <c r="D55" s="29" t="s">
        <v>100</v>
      </c>
      <c r="E55" s="29" t="s">
        <v>103</v>
      </c>
      <c r="F55" s="30">
        <v>134.47</v>
      </c>
      <c r="G55" s="30">
        <v>105.04</v>
      </c>
      <c r="H55" s="30">
        <v>29.4267</v>
      </c>
      <c r="I55" s="29" t="s">
        <v>80</v>
      </c>
      <c r="J55" s="29">
        <f t="shared" si="1"/>
        <v>23776.98</v>
      </c>
      <c r="K55" s="38">
        <v>3197291</v>
      </c>
      <c r="L55" s="29" t="s">
        <v>81</v>
      </c>
      <c r="M55" s="29"/>
      <c r="N55" s="13"/>
      <c r="O55" s="39"/>
      <c r="P55" s="40"/>
    </row>
    <row r="56" spans="1:16" s="17" customFormat="1" ht="30" customHeight="1">
      <c r="A56" s="29">
        <v>1</v>
      </c>
      <c r="B56" s="29">
        <v>2</v>
      </c>
      <c r="C56" s="29">
        <v>504</v>
      </c>
      <c r="D56" s="29" t="s">
        <v>100</v>
      </c>
      <c r="E56" s="29" t="s">
        <v>103</v>
      </c>
      <c r="F56" s="30">
        <v>134.47</v>
      </c>
      <c r="G56" s="30">
        <v>105.04</v>
      </c>
      <c r="H56" s="30">
        <v>29.4267</v>
      </c>
      <c r="I56" s="29" t="s">
        <v>80</v>
      </c>
      <c r="J56" s="29">
        <f t="shared" si="1"/>
        <v>25000.39</v>
      </c>
      <c r="K56" s="38">
        <v>3361803</v>
      </c>
      <c r="L56" s="29" t="s">
        <v>81</v>
      </c>
      <c r="M56" s="29"/>
      <c r="N56" s="13"/>
      <c r="O56" s="39"/>
      <c r="P56" s="40"/>
    </row>
    <row r="57" spans="1:16" s="17" customFormat="1" ht="30" customHeight="1">
      <c r="A57" s="29">
        <v>1</v>
      </c>
      <c r="B57" s="29">
        <v>2</v>
      </c>
      <c r="C57" s="29">
        <v>604</v>
      </c>
      <c r="D57" s="29" t="s">
        <v>100</v>
      </c>
      <c r="E57" s="29" t="s">
        <v>103</v>
      </c>
      <c r="F57" s="30">
        <v>134.47</v>
      </c>
      <c r="G57" s="30">
        <v>105.04</v>
      </c>
      <c r="H57" s="30">
        <v>29.4267</v>
      </c>
      <c r="I57" s="29" t="s">
        <v>80</v>
      </c>
      <c r="J57" s="29">
        <f t="shared" si="1"/>
        <v>25053.58</v>
      </c>
      <c r="K57" s="38">
        <v>3368955</v>
      </c>
      <c r="L57" s="29" t="s">
        <v>81</v>
      </c>
      <c r="M57" s="29"/>
      <c r="N57" s="13"/>
      <c r="O57" s="39"/>
      <c r="P57" s="40"/>
    </row>
    <row r="58" spans="1:16" s="17" customFormat="1" ht="30" customHeight="1">
      <c r="A58" s="29">
        <v>1</v>
      </c>
      <c r="B58" s="29">
        <v>2</v>
      </c>
      <c r="C58" s="29">
        <v>704</v>
      </c>
      <c r="D58" s="29" t="s">
        <v>100</v>
      </c>
      <c r="E58" s="29" t="s">
        <v>103</v>
      </c>
      <c r="F58" s="30">
        <v>134.47</v>
      </c>
      <c r="G58" s="30">
        <v>105.04</v>
      </c>
      <c r="H58" s="30">
        <v>29.4267</v>
      </c>
      <c r="I58" s="29" t="s">
        <v>80</v>
      </c>
      <c r="J58" s="29">
        <f t="shared" si="1"/>
        <v>25106.78</v>
      </c>
      <c r="K58" s="38">
        <v>3376109</v>
      </c>
      <c r="L58" s="29" t="s">
        <v>81</v>
      </c>
      <c r="M58" s="29"/>
      <c r="N58" s="13"/>
      <c r="O58" s="39"/>
      <c r="P58" s="40"/>
    </row>
    <row r="59" spans="1:16" s="17" customFormat="1" ht="30" customHeight="1">
      <c r="A59" s="29">
        <v>1</v>
      </c>
      <c r="B59" s="29">
        <v>2</v>
      </c>
      <c r="C59" s="29">
        <v>804</v>
      </c>
      <c r="D59" s="29" t="s">
        <v>100</v>
      </c>
      <c r="E59" s="29" t="s">
        <v>103</v>
      </c>
      <c r="F59" s="30">
        <v>134.47</v>
      </c>
      <c r="G59" s="30">
        <v>105.04</v>
      </c>
      <c r="H59" s="30">
        <v>29.4267</v>
      </c>
      <c r="I59" s="29" t="s">
        <v>80</v>
      </c>
      <c r="J59" s="29">
        <f t="shared" si="1"/>
        <v>25159.97</v>
      </c>
      <c r="K59" s="38">
        <v>3383261</v>
      </c>
      <c r="L59" s="29" t="s">
        <v>81</v>
      </c>
      <c r="M59" s="29"/>
      <c r="N59" s="13"/>
      <c r="O59" s="39"/>
      <c r="P59" s="40"/>
    </row>
    <row r="60" spans="1:16" s="17" customFormat="1" ht="30" customHeight="1">
      <c r="A60" s="29">
        <v>1</v>
      </c>
      <c r="B60" s="29">
        <v>2</v>
      </c>
      <c r="C60" s="29">
        <v>904</v>
      </c>
      <c r="D60" s="29" t="s">
        <v>100</v>
      </c>
      <c r="E60" s="29" t="s">
        <v>103</v>
      </c>
      <c r="F60" s="30">
        <v>134.47</v>
      </c>
      <c r="G60" s="30">
        <v>105.04</v>
      </c>
      <c r="H60" s="30">
        <v>29.4267</v>
      </c>
      <c r="I60" s="29" t="s">
        <v>80</v>
      </c>
      <c r="J60" s="29">
        <f t="shared" si="1"/>
        <v>25213.16</v>
      </c>
      <c r="K60" s="38">
        <v>3390414</v>
      </c>
      <c r="L60" s="29" t="s">
        <v>81</v>
      </c>
      <c r="M60" s="29"/>
      <c r="N60" s="13"/>
      <c r="O60" s="39"/>
      <c r="P60" s="40"/>
    </row>
    <row r="61" spans="1:16" s="17" customFormat="1" ht="30" customHeight="1">
      <c r="A61" s="29">
        <v>1</v>
      </c>
      <c r="B61" s="29">
        <v>2</v>
      </c>
      <c r="C61" s="29">
        <v>1004</v>
      </c>
      <c r="D61" s="29" t="s">
        <v>100</v>
      </c>
      <c r="E61" s="29" t="s">
        <v>103</v>
      </c>
      <c r="F61" s="30">
        <v>134.47</v>
      </c>
      <c r="G61" s="30">
        <v>105.04</v>
      </c>
      <c r="H61" s="30">
        <v>29.4267</v>
      </c>
      <c r="I61" s="29" t="s">
        <v>80</v>
      </c>
      <c r="J61" s="29">
        <f t="shared" si="1"/>
        <v>25266.35</v>
      </c>
      <c r="K61" s="38">
        <v>3397566</v>
      </c>
      <c r="L61" s="29" t="s">
        <v>81</v>
      </c>
      <c r="M61" s="29"/>
      <c r="N61" s="13"/>
      <c r="O61" s="39"/>
      <c r="P61" s="40"/>
    </row>
    <row r="62" spans="1:16" s="17" customFormat="1" ht="30" customHeight="1">
      <c r="A62" s="29">
        <v>1</v>
      </c>
      <c r="B62" s="29">
        <v>2</v>
      </c>
      <c r="C62" s="29">
        <v>1104</v>
      </c>
      <c r="D62" s="29" t="s">
        <v>100</v>
      </c>
      <c r="E62" s="29" t="s">
        <v>103</v>
      </c>
      <c r="F62" s="30">
        <v>134.47</v>
      </c>
      <c r="G62" s="30">
        <v>105.04</v>
      </c>
      <c r="H62" s="30">
        <v>29.4267</v>
      </c>
      <c r="I62" s="29" t="s">
        <v>80</v>
      </c>
      <c r="J62" s="29">
        <f t="shared" si="1"/>
        <v>25319.54</v>
      </c>
      <c r="K62" s="38">
        <v>3404719</v>
      </c>
      <c r="L62" s="29" t="s">
        <v>81</v>
      </c>
      <c r="M62" s="29"/>
      <c r="N62" s="13"/>
      <c r="O62" s="39"/>
      <c r="P62" s="40"/>
    </row>
    <row r="63" spans="1:16" s="17" customFormat="1" ht="30" customHeight="1">
      <c r="A63" s="29">
        <v>1</v>
      </c>
      <c r="B63" s="29">
        <v>2</v>
      </c>
      <c r="C63" s="29">
        <v>1204</v>
      </c>
      <c r="D63" s="29" t="s">
        <v>100</v>
      </c>
      <c r="E63" s="29" t="s">
        <v>103</v>
      </c>
      <c r="F63" s="30">
        <v>134.47</v>
      </c>
      <c r="G63" s="30">
        <v>105.04</v>
      </c>
      <c r="H63" s="30">
        <v>29.4267</v>
      </c>
      <c r="I63" s="29" t="s">
        <v>80</v>
      </c>
      <c r="J63" s="29">
        <f t="shared" si="1"/>
        <v>25372.73</v>
      </c>
      <c r="K63" s="38">
        <v>3411871</v>
      </c>
      <c r="L63" s="29" t="s">
        <v>81</v>
      </c>
      <c r="M63" s="29"/>
      <c r="N63" s="13"/>
      <c r="O63" s="39"/>
      <c r="P63" s="40"/>
    </row>
    <row r="64" spans="1:16" s="17" customFormat="1" ht="30" customHeight="1">
      <c r="A64" s="29">
        <v>1</v>
      </c>
      <c r="B64" s="29">
        <v>2</v>
      </c>
      <c r="C64" s="29">
        <v>1304</v>
      </c>
      <c r="D64" s="29" t="s">
        <v>100</v>
      </c>
      <c r="E64" s="29" t="s">
        <v>103</v>
      </c>
      <c r="F64" s="30">
        <v>134.47</v>
      </c>
      <c r="G64" s="30">
        <v>105.04</v>
      </c>
      <c r="H64" s="30">
        <v>29.4267</v>
      </c>
      <c r="I64" s="29" t="s">
        <v>80</v>
      </c>
      <c r="J64" s="29">
        <f t="shared" si="1"/>
        <v>25425.919999999998</v>
      </c>
      <c r="K64" s="38">
        <v>3419024</v>
      </c>
      <c r="L64" s="29" t="s">
        <v>81</v>
      </c>
      <c r="M64" s="29"/>
      <c r="N64" s="13"/>
      <c r="O64" s="39"/>
      <c r="P64" s="40"/>
    </row>
    <row r="65" spans="1:16" s="17" customFormat="1" ht="30" customHeight="1">
      <c r="A65" s="29">
        <v>1</v>
      </c>
      <c r="B65" s="29">
        <v>2</v>
      </c>
      <c r="C65" s="29">
        <v>1404</v>
      </c>
      <c r="D65" s="29" t="s">
        <v>100</v>
      </c>
      <c r="E65" s="29" t="s">
        <v>103</v>
      </c>
      <c r="F65" s="30">
        <v>134.47</v>
      </c>
      <c r="G65" s="30">
        <v>105.04</v>
      </c>
      <c r="H65" s="30">
        <v>29.4267</v>
      </c>
      <c r="I65" s="29" t="s">
        <v>80</v>
      </c>
      <c r="J65" s="29">
        <f t="shared" si="1"/>
        <v>25479.119999999999</v>
      </c>
      <c r="K65" s="38">
        <v>3426177</v>
      </c>
      <c r="L65" s="29" t="s">
        <v>81</v>
      </c>
      <c r="M65" s="29"/>
      <c r="N65" s="13"/>
      <c r="O65" s="39"/>
      <c r="P65" s="40"/>
    </row>
    <row r="66" spans="1:16" s="17" customFormat="1" ht="30" customHeight="1">
      <c r="A66" s="29">
        <v>1</v>
      </c>
      <c r="B66" s="29">
        <v>2</v>
      </c>
      <c r="C66" s="29">
        <v>1504</v>
      </c>
      <c r="D66" s="29" t="s">
        <v>100</v>
      </c>
      <c r="E66" s="29" t="s">
        <v>103</v>
      </c>
      <c r="F66" s="30">
        <v>134.47</v>
      </c>
      <c r="G66" s="30">
        <v>105.04</v>
      </c>
      <c r="H66" s="30">
        <v>29.4267</v>
      </c>
      <c r="I66" s="29" t="s">
        <v>80</v>
      </c>
      <c r="J66" s="29">
        <f t="shared" si="1"/>
        <v>25532.31</v>
      </c>
      <c r="K66" s="38">
        <v>3433330</v>
      </c>
      <c r="L66" s="29" t="s">
        <v>81</v>
      </c>
      <c r="M66" s="29"/>
      <c r="N66" s="13"/>
      <c r="O66" s="39"/>
      <c r="P66" s="40"/>
    </row>
    <row r="67" spans="1:16" s="17" customFormat="1" ht="30" customHeight="1">
      <c r="A67" s="29">
        <v>1</v>
      </c>
      <c r="B67" s="29">
        <v>2</v>
      </c>
      <c r="C67" s="29">
        <v>1604</v>
      </c>
      <c r="D67" s="29" t="s">
        <v>100</v>
      </c>
      <c r="E67" s="29" t="s">
        <v>103</v>
      </c>
      <c r="F67" s="30">
        <v>134.47</v>
      </c>
      <c r="G67" s="30">
        <v>105.04</v>
      </c>
      <c r="H67" s="30">
        <v>29.4267</v>
      </c>
      <c r="I67" s="29" t="s">
        <v>80</v>
      </c>
      <c r="J67" s="29">
        <f t="shared" si="1"/>
        <v>25585.5</v>
      </c>
      <c r="K67" s="38">
        <v>3440482</v>
      </c>
      <c r="L67" s="29" t="s">
        <v>81</v>
      </c>
      <c r="M67" s="29"/>
      <c r="N67" s="13"/>
      <c r="O67" s="39"/>
      <c r="P67" s="40"/>
    </row>
    <row r="68" spans="1:16" s="17" customFormat="1" ht="30" customHeight="1">
      <c r="A68" s="29">
        <v>1</v>
      </c>
      <c r="B68" s="29">
        <v>2</v>
      </c>
      <c r="C68" s="29">
        <v>1704</v>
      </c>
      <c r="D68" s="29" t="s">
        <v>100</v>
      </c>
      <c r="E68" s="29" t="s">
        <v>103</v>
      </c>
      <c r="F68" s="30">
        <v>134.47</v>
      </c>
      <c r="G68" s="30">
        <v>105.04</v>
      </c>
      <c r="H68" s="30">
        <v>29.4267</v>
      </c>
      <c r="I68" s="29" t="s">
        <v>80</v>
      </c>
      <c r="J68" s="29">
        <f t="shared" si="1"/>
        <v>23723.8</v>
      </c>
      <c r="K68" s="38">
        <v>3190139</v>
      </c>
      <c r="L68" s="29" t="s">
        <v>81</v>
      </c>
      <c r="M68" s="29"/>
      <c r="N68" s="13"/>
      <c r="O68" s="39"/>
      <c r="P68" s="40"/>
    </row>
    <row r="69" spans="1:16" s="17" customFormat="1" ht="30" customHeight="1">
      <c r="A69" s="29">
        <v>2</v>
      </c>
      <c r="B69" s="29">
        <v>1</v>
      </c>
      <c r="C69" s="29">
        <v>201</v>
      </c>
      <c r="D69" s="29" t="s">
        <v>100</v>
      </c>
      <c r="E69" s="29" t="s">
        <v>101</v>
      </c>
      <c r="F69" s="30">
        <v>124.23</v>
      </c>
      <c r="G69" s="30">
        <v>94.387500000000003</v>
      </c>
      <c r="H69" s="30">
        <v>29.841699999999999</v>
      </c>
      <c r="I69" s="29" t="s">
        <v>80</v>
      </c>
      <c r="J69" s="29">
        <f t="shared" si="1"/>
        <v>20320.740000000002</v>
      </c>
      <c r="K69" s="38">
        <v>2524446</v>
      </c>
      <c r="L69" s="29" t="s">
        <v>81</v>
      </c>
      <c r="M69" s="29"/>
      <c r="N69" s="13"/>
      <c r="O69" s="39"/>
      <c r="P69" s="40"/>
    </row>
    <row r="70" spans="1:16" s="17" customFormat="1" ht="30" customHeight="1">
      <c r="A70" s="29">
        <v>2</v>
      </c>
      <c r="B70" s="29">
        <v>1</v>
      </c>
      <c r="C70" s="29">
        <v>301</v>
      </c>
      <c r="D70" s="29" t="s">
        <v>100</v>
      </c>
      <c r="E70" s="29" t="s">
        <v>101</v>
      </c>
      <c r="F70" s="30">
        <v>124.23</v>
      </c>
      <c r="G70" s="30">
        <v>94.387500000000003</v>
      </c>
      <c r="H70" s="30">
        <v>29.841699999999999</v>
      </c>
      <c r="I70" s="29" t="s">
        <v>80</v>
      </c>
      <c r="J70" s="29">
        <f t="shared" ref="J70:J101" si="2">ROUND(K70/F70,2)</f>
        <v>21863.3</v>
      </c>
      <c r="K70" s="38">
        <v>2716078</v>
      </c>
      <c r="L70" s="29" t="s">
        <v>81</v>
      </c>
      <c r="M70" s="29"/>
      <c r="N70" s="13"/>
      <c r="O70" s="39"/>
      <c r="P70" s="40"/>
    </row>
    <row r="71" spans="1:16" s="17" customFormat="1" ht="30" customHeight="1">
      <c r="A71" s="29">
        <v>2</v>
      </c>
      <c r="B71" s="29">
        <v>1</v>
      </c>
      <c r="C71" s="29">
        <v>401</v>
      </c>
      <c r="D71" s="29" t="s">
        <v>100</v>
      </c>
      <c r="E71" s="29" t="s">
        <v>101</v>
      </c>
      <c r="F71" s="30">
        <v>124.23</v>
      </c>
      <c r="G71" s="30">
        <v>94.387500000000003</v>
      </c>
      <c r="H71" s="30">
        <v>29.841699999999999</v>
      </c>
      <c r="I71" s="29" t="s">
        <v>80</v>
      </c>
      <c r="J71" s="29">
        <f t="shared" si="2"/>
        <v>23193.09</v>
      </c>
      <c r="K71" s="38">
        <v>2881277</v>
      </c>
      <c r="L71" s="29" t="s">
        <v>81</v>
      </c>
      <c r="M71" s="29"/>
      <c r="N71" s="13"/>
      <c r="O71" s="39"/>
      <c r="P71" s="40"/>
    </row>
    <row r="72" spans="1:16" s="17" customFormat="1" ht="30" customHeight="1">
      <c r="A72" s="29">
        <v>2</v>
      </c>
      <c r="B72" s="29">
        <v>1</v>
      </c>
      <c r="C72" s="29">
        <v>501</v>
      </c>
      <c r="D72" s="29" t="s">
        <v>100</v>
      </c>
      <c r="E72" s="29" t="s">
        <v>101</v>
      </c>
      <c r="F72" s="30">
        <v>124.23</v>
      </c>
      <c r="G72" s="30">
        <v>94.387500000000003</v>
      </c>
      <c r="H72" s="30">
        <v>29.841699999999999</v>
      </c>
      <c r="I72" s="29" t="s">
        <v>80</v>
      </c>
      <c r="J72" s="29">
        <f t="shared" si="2"/>
        <v>24416.49</v>
      </c>
      <c r="K72" s="38">
        <v>3033261</v>
      </c>
      <c r="L72" s="29" t="s">
        <v>81</v>
      </c>
      <c r="M72" s="29"/>
      <c r="N72" s="13"/>
      <c r="O72" s="39"/>
      <c r="P72" s="40"/>
    </row>
    <row r="73" spans="1:16" s="17" customFormat="1" ht="30" customHeight="1">
      <c r="A73" s="29">
        <v>2</v>
      </c>
      <c r="B73" s="29">
        <v>1</v>
      </c>
      <c r="C73" s="29">
        <v>601</v>
      </c>
      <c r="D73" s="29" t="s">
        <v>100</v>
      </c>
      <c r="E73" s="29" t="s">
        <v>101</v>
      </c>
      <c r="F73" s="30">
        <v>124.23</v>
      </c>
      <c r="G73" s="30">
        <v>94.387500000000003</v>
      </c>
      <c r="H73" s="30">
        <v>29.841699999999999</v>
      </c>
      <c r="I73" s="29" t="s">
        <v>80</v>
      </c>
      <c r="J73" s="29">
        <f t="shared" si="2"/>
        <v>24469.68</v>
      </c>
      <c r="K73" s="38">
        <v>3039868</v>
      </c>
      <c r="L73" s="29" t="s">
        <v>81</v>
      </c>
      <c r="M73" s="29"/>
      <c r="N73" s="13"/>
      <c r="O73" s="39"/>
      <c r="P73" s="40"/>
    </row>
    <row r="74" spans="1:16" s="17" customFormat="1" ht="30" customHeight="1">
      <c r="A74" s="29">
        <v>2</v>
      </c>
      <c r="B74" s="29">
        <v>1</v>
      </c>
      <c r="C74" s="29">
        <v>701</v>
      </c>
      <c r="D74" s="29" t="s">
        <v>100</v>
      </c>
      <c r="E74" s="29" t="s">
        <v>101</v>
      </c>
      <c r="F74" s="30">
        <v>124.23</v>
      </c>
      <c r="G74" s="30">
        <v>94.387500000000003</v>
      </c>
      <c r="H74" s="30">
        <v>29.841699999999999</v>
      </c>
      <c r="I74" s="29" t="s">
        <v>80</v>
      </c>
      <c r="J74" s="29">
        <f t="shared" si="2"/>
        <v>24522.880000000001</v>
      </c>
      <c r="K74" s="38">
        <v>3046477</v>
      </c>
      <c r="L74" s="29" t="s">
        <v>81</v>
      </c>
      <c r="M74" s="29"/>
      <c r="N74" s="13"/>
      <c r="O74" s="39"/>
      <c r="P74" s="40"/>
    </row>
    <row r="75" spans="1:16" s="17" customFormat="1" ht="30" customHeight="1">
      <c r="A75" s="29">
        <v>2</v>
      </c>
      <c r="B75" s="29">
        <v>1</v>
      </c>
      <c r="C75" s="29">
        <v>801</v>
      </c>
      <c r="D75" s="29" t="s">
        <v>100</v>
      </c>
      <c r="E75" s="29" t="s">
        <v>101</v>
      </c>
      <c r="F75" s="30">
        <v>124.23</v>
      </c>
      <c r="G75" s="30">
        <v>94.387500000000003</v>
      </c>
      <c r="H75" s="30">
        <v>29.841699999999999</v>
      </c>
      <c r="I75" s="29" t="s">
        <v>80</v>
      </c>
      <c r="J75" s="29">
        <f t="shared" si="2"/>
        <v>24576.06</v>
      </c>
      <c r="K75" s="38">
        <v>3053084</v>
      </c>
      <c r="L75" s="29" t="s">
        <v>81</v>
      </c>
      <c r="M75" s="29"/>
      <c r="N75" s="13"/>
      <c r="O75" s="39"/>
      <c r="P75" s="40"/>
    </row>
    <row r="76" spans="1:16" s="17" customFormat="1" ht="30" customHeight="1">
      <c r="A76" s="29">
        <v>2</v>
      </c>
      <c r="B76" s="29">
        <v>1</v>
      </c>
      <c r="C76" s="29">
        <v>901</v>
      </c>
      <c r="D76" s="29" t="s">
        <v>100</v>
      </c>
      <c r="E76" s="29" t="s">
        <v>101</v>
      </c>
      <c r="F76" s="30">
        <v>124.23</v>
      </c>
      <c r="G76" s="30">
        <v>94.387500000000003</v>
      </c>
      <c r="H76" s="30">
        <v>29.841699999999999</v>
      </c>
      <c r="I76" s="29" t="s">
        <v>80</v>
      </c>
      <c r="J76" s="29">
        <f t="shared" si="2"/>
        <v>24629.26</v>
      </c>
      <c r="K76" s="38">
        <v>3059693</v>
      </c>
      <c r="L76" s="29" t="s">
        <v>81</v>
      </c>
      <c r="M76" s="29"/>
      <c r="N76" s="13"/>
      <c r="O76" s="39"/>
      <c r="P76" s="40"/>
    </row>
    <row r="77" spans="1:16" s="17" customFormat="1" ht="30" customHeight="1">
      <c r="A77" s="29">
        <v>2</v>
      </c>
      <c r="B77" s="29">
        <v>1</v>
      </c>
      <c r="C77" s="29">
        <v>1001</v>
      </c>
      <c r="D77" s="29" t="s">
        <v>100</v>
      </c>
      <c r="E77" s="29" t="s">
        <v>101</v>
      </c>
      <c r="F77" s="30">
        <v>124.23</v>
      </c>
      <c r="G77" s="30">
        <v>94.387500000000003</v>
      </c>
      <c r="H77" s="30">
        <v>29.841699999999999</v>
      </c>
      <c r="I77" s="29" t="s">
        <v>80</v>
      </c>
      <c r="J77" s="29">
        <f t="shared" si="2"/>
        <v>24682.44</v>
      </c>
      <c r="K77" s="38">
        <v>3066300</v>
      </c>
      <c r="L77" s="29" t="s">
        <v>81</v>
      </c>
      <c r="M77" s="29"/>
      <c r="N77" s="13"/>
      <c r="O77" s="39"/>
      <c r="P77" s="40"/>
    </row>
    <row r="78" spans="1:16" s="17" customFormat="1" ht="30" customHeight="1">
      <c r="A78" s="29">
        <v>2</v>
      </c>
      <c r="B78" s="29">
        <v>1</v>
      </c>
      <c r="C78" s="29">
        <v>1101</v>
      </c>
      <c r="D78" s="29" t="s">
        <v>100</v>
      </c>
      <c r="E78" s="29" t="s">
        <v>101</v>
      </c>
      <c r="F78" s="30">
        <v>124.23</v>
      </c>
      <c r="G78" s="30">
        <v>94.387500000000003</v>
      </c>
      <c r="H78" s="30">
        <v>29.841699999999999</v>
      </c>
      <c r="I78" s="29" t="s">
        <v>80</v>
      </c>
      <c r="J78" s="29">
        <f t="shared" si="2"/>
        <v>24735.64</v>
      </c>
      <c r="K78" s="38">
        <v>3072909</v>
      </c>
      <c r="L78" s="29" t="s">
        <v>81</v>
      </c>
      <c r="M78" s="29"/>
      <c r="N78" s="13"/>
      <c r="O78" s="39"/>
      <c r="P78" s="40"/>
    </row>
    <row r="79" spans="1:16" s="17" customFormat="1" ht="30" customHeight="1">
      <c r="A79" s="29">
        <v>2</v>
      </c>
      <c r="B79" s="29">
        <v>1</v>
      </c>
      <c r="C79" s="29">
        <v>1201</v>
      </c>
      <c r="D79" s="29" t="s">
        <v>100</v>
      </c>
      <c r="E79" s="29" t="s">
        <v>101</v>
      </c>
      <c r="F79" s="30">
        <v>124.23</v>
      </c>
      <c r="G79" s="30">
        <v>94.387500000000003</v>
      </c>
      <c r="H79" s="30">
        <v>29.841699999999999</v>
      </c>
      <c r="I79" s="29" t="s">
        <v>80</v>
      </c>
      <c r="J79" s="29">
        <f t="shared" si="2"/>
        <v>24788.83</v>
      </c>
      <c r="K79" s="38">
        <v>3079516</v>
      </c>
      <c r="L79" s="29" t="s">
        <v>81</v>
      </c>
      <c r="M79" s="29"/>
      <c r="N79" s="13"/>
      <c r="O79" s="39"/>
      <c r="P79" s="40"/>
    </row>
    <row r="80" spans="1:16" s="17" customFormat="1" ht="30" customHeight="1">
      <c r="A80" s="29">
        <v>2</v>
      </c>
      <c r="B80" s="29">
        <v>1</v>
      </c>
      <c r="C80" s="29">
        <v>1301</v>
      </c>
      <c r="D80" s="29" t="s">
        <v>100</v>
      </c>
      <c r="E80" s="29" t="s">
        <v>101</v>
      </c>
      <c r="F80" s="30">
        <v>124.23</v>
      </c>
      <c r="G80" s="30">
        <v>94.387500000000003</v>
      </c>
      <c r="H80" s="30">
        <v>29.841699999999999</v>
      </c>
      <c r="I80" s="29" t="s">
        <v>80</v>
      </c>
      <c r="J80" s="29">
        <f t="shared" si="2"/>
        <v>24842.02</v>
      </c>
      <c r="K80" s="38">
        <v>3086124</v>
      </c>
      <c r="L80" s="29" t="s">
        <v>81</v>
      </c>
      <c r="M80" s="29"/>
      <c r="N80" s="13"/>
      <c r="O80" s="39"/>
      <c r="P80" s="40"/>
    </row>
    <row r="81" spans="1:16" s="17" customFormat="1" ht="30" customHeight="1">
      <c r="A81" s="29">
        <v>2</v>
      </c>
      <c r="B81" s="29">
        <v>1</v>
      </c>
      <c r="C81" s="29">
        <v>1401</v>
      </c>
      <c r="D81" s="29" t="s">
        <v>100</v>
      </c>
      <c r="E81" s="29" t="s">
        <v>101</v>
      </c>
      <c r="F81" s="30">
        <v>124.23</v>
      </c>
      <c r="G81" s="30">
        <v>94.387500000000003</v>
      </c>
      <c r="H81" s="30">
        <v>29.841699999999999</v>
      </c>
      <c r="I81" s="29" t="s">
        <v>80</v>
      </c>
      <c r="J81" s="29">
        <f t="shared" si="2"/>
        <v>24895.21</v>
      </c>
      <c r="K81" s="38">
        <v>3092732</v>
      </c>
      <c r="L81" s="29" t="s">
        <v>81</v>
      </c>
      <c r="M81" s="29"/>
      <c r="N81" s="13"/>
      <c r="O81" s="39"/>
      <c r="P81" s="40"/>
    </row>
    <row r="82" spans="1:16" s="17" customFormat="1" ht="30" customHeight="1">
      <c r="A82" s="29">
        <v>2</v>
      </c>
      <c r="B82" s="29">
        <v>1</v>
      </c>
      <c r="C82" s="29">
        <v>1501</v>
      </c>
      <c r="D82" s="29" t="s">
        <v>100</v>
      </c>
      <c r="E82" s="29" t="s">
        <v>101</v>
      </c>
      <c r="F82" s="30">
        <v>124.23</v>
      </c>
      <c r="G82" s="30">
        <v>94.387500000000003</v>
      </c>
      <c r="H82" s="30">
        <v>29.841699999999999</v>
      </c>
      <c r="I82" s="29" t="s">
        <v>80</v>
      </c>
      <c r="J82" s="29">
        <f t="shared" si="2"/>
        <v>24948.400000000001</v>
      </c>
      <c r="K82" s="38">
        <v>3099340</v>
      </c>
      <c r="L82" s="29" t="s">
        <v>81</v>
      </c>
      <c r="M82" s="29"/>
      <c r="N82" s="13"/>
      <c r="O82" s="39"/>
      <c r="P82" s="40"/>
    </row>
    <row r="83" spans="1:16" s="17" customFormat="1" ht="30" customHeight="1">
      <c r="A83" s="29">
        <v>2</v>
      </c>
      <c r="B83" s="29">
        <v>1</v>
      </c>
      <c r="C83" s="29">
        <v>1601</v>
      </c>
      <c r="D83" s="29" t="s">
        <v>100</v>
      </c>
      <c r="E83" s="29" t="s">
        <v>101</v>
      </c>
      <c r="F83" s="30">
        <v>124.23</v>
      </c>
      <c r="G83" s="30">
        <v>94.387500000000003</v>
      </c>
      <c r="H83" s="30">
        <v>29.841699999999999</v>
      </c>
      <c r="I83" s="29" t="s">
        <v>80</v>
      </c>
      <c r="J83" s="29">
        <f t="shared" si="2"/>
        <v>25001.59</v>
      </c>
      <c r="K83" s="38">
        <v>3105948</v>
      </c>
      <c r="L83" s="29" t="s">
        <v>81</v>
      </c>
      <c r="M83" s="29"/>
      <c r="N83" s="13"/>
      <c r="O83" s="39"/>
      <c r="P83" s="40"/>
    </row>
    <row r="84" spans="1:16" s="17" customFormat="1" ht="30" customHeight="1">
      <c r="A84" s="29">
        <v>2</v>
      </c>
      <c r="B84" s="29">
        <v>1</v>
      </c>
      <c r="C84" s="29">
        <v>1701</v>
      </c>
      <c r="D84" s="29" t="s">
        <v>100</v>
      </c>
      <c r="E84" s="29" t="s">
        <v>101</v>
      </c>
      <c r="F84" s="30">
        <v>124.23</v>
      </c>
      <c r="G84" s="30">
        <v>94.387500000000003</v>
      </c>
      <c r="H84" s="30">
        <v>29.841699999999999</v>
      </c>
      <c r="I84" s="29" t="s">
        <v>80</v>
      </c>
      <c r="J84" s="29">
        <f t="shared" si="2"/>
        <v>23139.89</v>
      </c>
      <c r="K84" s="38">
        <v>2874669</v>
      </c>
      <c r="L84" s="29" t="s">
        <v>81</v>
      </c>
      <c r="M84" s="29"/>
      <c r="N84" s="13"/>
      <c r="O84" s="39"/>
      <c r="P84" s="40"/>
    </row>
    <row r="85" spans="1:16" s="17" customFormat="1" ht="30" customHeight="1">
      <c r="A85" s="29">
        <v>2</v>
      </c>
      <c r="B85" s="29">
        <v>1</v>
      </c>
      <c r="C85" s="29">
        <v>202</v>
      </c>
      <c r="D85" s="29" t="s">
        <v>100</v>
      </c>
      <c r="E85" s="29" t="s">
        <v>101</v>
      </c>
      <c r="F85" s="30">
        <v>124.65</v>
      </c>
      <c r="G85" s="30">
        <v>94.704999999999998</v>
      </c>
      <c r="H85" s="30">
        <v>29.9421</v>
      </c>
      <c r="I85" s="29" t="s">
        <v>80</v>
      </c>
      <c r="J85" s="29">
        <f t="shared" si="2"/>
        <v>19788.54</v>
      </c>
      <c r="K85" s="38">
        <v>2466641</v>
      </c>
      <c r="L85" s="29" t="s">
        <v>81</v>
      </c>
      <c r="M85" s="29"/>
      <c r="N85" s="13"/>
      <c r="O85" s="39"/>
      <c r="P85" s="40"/>
    </row>
    <row r="86" spans="1:16" s="17" customFormat="1" ht="30" customHeight="1">
      <c r="A86" s="29">
        <v>2</v>
      </c>
      <c r="B86" s="29">
        <v>1</v>
      </c>
      <c r="C86" s="29">
        <v>302</v>
      </c>
      <c r="D86" s="29" t="s">
        <v>100</v>
      </c>
      <c r="E86" s="29" t="s">
        <v>101</v>
      </c>
      <c r="F86" s="30">
        <v>124.65</v>
      </c>
      <c r="G86" s="30">
        <v>94.704999999999998</v>
      </c>
      <c r="H86" s="30">
        <v>29.9421</v>
      </c>
      <c r="I86" s="29" t="s">
        <v>80</v>
      </c>
      <c r="J86" s="29">
        <f t="shared" si="2"/>
        <v>21331.1</v>
      </c>
      <c r="K86" s="38">
        <v>2658921</v>
      </c>
      <c r="L86" s="29" t="s">
        <v>81</v>
      </c>
      <c r="M86" s="29"/>
      <c r="N86" s="13"/>
      <c r="O86" s="39"/>
      <c r="P86" s="40"/>
    </row>
    <row r="87" spans="1:16" s="17" customFormat="1" ht="30" customHeight="1">
      <c r="A87" s="29">
        <v>2</v>
      </c>
      <c r="B87" s="29">
        <v>1</v>
      </c>
      <c r="C87" s="29">
        <v>402</v>
      </c>
      <c r="D87" s="29" t="s">
        <v>100</v>
      </c>
      <c r="E87" s="29" t="s">
        <v>101</v>
      </c>
      <c r="F87" s="30">
        <v>124.65</v>
      </c>
      <c r="G87" s="30">
        <v>94.704999999999998</v>
      </c>
      <c r="H87" s="30">
        <v>29.9421</v>
      </c>
      <c r="I87" s="29" t="s">
        <v>80</v>
      </c>
      <c r="J87" s="29">
        <f t="shared" si="2"/>
        <v>22660.880000000001</v>
      </c>
      <c r="K87" s="38">
        <v>2824679</v>
      </c>
      <c r="L87" s="29" t="s">
        <v>81</v>
      </c>
      <c r="M87" s="29"/>
      <c r="N87" s="13"/>
      <c r="O87" s="39"/>
      <c r="P87" s="40"/>
    </row>
    <row r="88" spans="1:16" s="17" customFormat="1" ht="30" customHeight="1">
      <c r="A88" s="29">
        <v>2</v>
      </c>
      <c r="B88" s="29">
        <v>1</v>
      </c>
      <c r="C88" s="29">
        <v>502</v>
      </c>
      <c r="D88" s="29" t="s">
        <v>100</v>
      </c>
      <c r="E88" s="29" t="s">
        <v>101</v>
      </c>
      <c r="F88" s="30">
        <v>124.65</v>
      </c>
      <c r="G88" s="30">
        <v>94.704999999999998</v>
      </c>
      <c r="H88" s="30">
        <v>29.9421</v>
      </c>
      <c r="I88" s="29" t="s">
        <v>80</v>
      </c>
      <c r="J88" s="29">
        <f t="shared" si="2"/>
        <v>23884.29</v>
      </c>
      <c r="K88" s="38">
        <v>2977177</v>
      </c>
      <c r="L88" s="29" t="s">
        <v>81</v>
      </c>
      <c r="M88" s="29"/>
      <c r="N88" s="13"/>
      <c r="O88" s="39"/>
      <c r="P88" s="40"/>
    </row>
    <row r="89" spans="1:16" s="17" customFormat="1" ht="30" customHeight="1">
      <c r="A89" s="29">
        <v>2</v>
      </c>
      <c r="B89" s="29">
        <v>1</v>
      </c>
      <c r="C89" s="29">
        <v>602</v>
      </c>
      <c r="D89" s="29" t="s">
        <v>100</v>
      </c>
      <c r="E89" s="29" t="s">
        <v>101</v>
      </c>
      <c r="F89" s="30">
        <v>124.65</v>
      </c>
      <c r="G89" s="30">
        <v>94.704999999999998</v>
      </c>
      <c r="H89" s="30">
        <v>29.9421</v>
      </c>
      <c r="I89" s="29" t="s">
        <v>80</v>
      </c>
      <c r="J89" s="29">
        <f t="shared" si="2"/>
        <v>23937.47</v>
      </c>
      <c r="K89" s="38">
        <v>2983806</v>
      </c>
      <c r="L89" s="29" t="s">
        <v>81</v>
      </c>
      <c r="M89" s="29"/>
      <c r="N89" s="13"/>
      <c r="O89" s="39"/>
      <c r="P89" s="40"/>
    </row>
    <row r="90" spans="1:16" s="17" customFormat="1" ht="30" customHeight="1">
      <c r="A90" s="29">
        <v>2</v>
      </c>
      <c r="B90" s="29">
        <v>1</v>
      </c>
      <c r="C90" s="29">
        <v>702</v>
      </c>
      <c r="D90" s="29" t="s">
        <v>100</v>
      </c>
      <c r="E90" s="29" t="s">
        <v>101</v>
      </c>
      <c r="F90" s="30">
        <v>124.65</v>
      </c>
      <c r="G90" s="30">
        <v>94.704999999999998</v>
      </c>
      <c r="H90" s="30">
        <v>29.9421</v>
      </c>
      <c r="I90" s="29" t="s">
        <v>80</v>
      </c>
      <c r="J90" s="29">
        <f t="shared" si="2"/>
        <v>23990.67</v>
      </c>
      <c r="K90" s="38">
        <v>2990437</v>
      </c>
      <c r="L90" s="29" t="s">
        <v>81</v>
      </c>
      <c r="M90" s="29"/>
      <c r="N90" s="13"/>
      <c r="O90" s="39"/>
      <c r="P90" s="40"/>
    </row>
    <row r="91" spans="1:16" s="17" customFormat="1" ht="30" customHeight="1">
      <c r="A91" s="29">
        <v>2</v>
      </c>
      <c r="B91" s="29">
        <v>1</v>
      </c>
      <c r="C91" s="29">
        <v>802</v>
      </c>
      <c r="D91" s="29" t="s">
        <v>100</v>
      </c>
      <c r="E91" s="29" t="s">
        <v>101</v>
      </c>
      <c r="F91" s="30">
        <v>124.65</v>
      </c>
      <c r="G91" s="30">
        <v>94.704999999999998</v>
      </c>
      <c r="H91" s="30">
        <v>29.9421</v>
      </c>
      <c r="I91" s="29" t="s">
        <v>80</v>
      </c>
      <c r="J91" s="29">
        <f t="shared" si="2"/>
        <v>24043.86</v>
      </c>
      <c r="K91" s="38">
        <v>2997067</v>
      </c>
      <c r="L91" s="29" t="s">
        <v>81</v>
      </c>
      <c r="M91" s="29"/>
      <c r="N91" s="13"/>
      <c r="O91" s="39"/>
      <c r="P91" s="40"/>
    </row>
    <row r="92" spans="1:16" s="17" customFormat="1" ht="30" customHeight="1">
      <c r="A92" s="29">
        <v>2</v>
      </c>
      <c r="B92" s="29">
        <v>1</v>
      </c>
      <c r="C92" s="29">
        <v>902</v>
      </c>
      <c r="D92" s="29" t="s">
        <v>100</v>
      </c>
      <c r="E92" s="29" t="s">
        <v>101</v>
      </c>
      <c r="F92" s="30">
        <v>124.65</v>
      </c>
      <c r="G92" s="30">
        <v>94.704999999999998</v>
      </c>
      <c r="H92" s="30">
        <v>29.9421</v>
      </c>
      <c r="I92" s="29" t="s">
        <v>80</v>
      </c>
      <c r="J92" s="29">
        <f t="shared" si="2"/>
        <v>24097.06</v>
      </c>
      <c r="K92" s="38">
        <v>3003698</v>
      </c>
      <c r="L92" s="29" t="s">
        <v>81</v>
      </c>
      <c r="M92" s="29"/>
      <c r="N92" s="13"/>
      <c r="O92" s="39"/>
      <c r="P92" s="40"/>
    </row>
    <row r="93" spans="1:16" s="17" customFormat="1" ht="30" customHeight="1">
      <c r="A93" s="29">
        <v>2</v>
      </c>
      <c r="B93" s="29">
        <v>1</v>
      </c>
      <c r="C93" s="29">
        <v>1002</v>
      </c>
      <c r="D93" s="29" t="s">
        <v>100</v>
      </c>
      <c r="E93" s="29" t="s">
        <v>101</v>
      </c>
      <c r="F93" s="30">
        <v>124.65</v>
      </c>
      <c r="G93" s="30">
        <v>94.704999999999998</v>
      </c>
      <c r="H93" s="30">
        <v>29.9421</v>
      </c>
      <c r="I93" s="29" t="s">
        <v>80</v>
      </c>
      <c r="J93" s="29">
        <f t="shared" si="2"/>
        <v>24150.240000000002</v>
      </c>
      <c r="K93" s="38">
        <v>3010328</v>
      </c>
      <c r="L93" s="29" t="s">
        <v>81</v>
      </c>
      <c r="M93" s="29"/>
      <c r="N93" s="13"/>
      <c r="O93" s="39"/>
      <c r="P93" s="40"/>
    </row>
    <row r="94" spans="1:16" s="17" customFormat="1" ht="30" customHeight="1">
      <c r="A94" s="29">
        <v>2</v>
      </c>
      <c r="B94" s="29">
        <v>1</v>
      </c>
      <c r="C94" s="29">
        <v>1102</v>
      </c>
      <c r="D94" s="29" t="s">
        <v>100</v>
      </c>
      <c r="E94" s="29" t="s">
        <v>101</v>
      </c>
      <c r="F94" s="30">
        <v>124.65</v>
      </c>
      <c r="G94" s="30">
        <v>94.704999999999998</v>
      </c>
      <c r="H94" s="30">
        <v>29.9421</v>
      </c>
      <c r="I94" s="29" t="s">
        <v>80</v>
      </c>
      <c r="J94" s="29">
        <f t="shared" si="2"/>
        <v>24203.439999999999</v>
      </c>
      <c r="K94" s="38">
        <v>3016959</v>
      </c>
      <c r="L94" s="29" t="s">
        <v>81</v>
      </c>
      <c r="M94" s="29"/>
      <c r="N94" s="13"/>
      <c r="O94" s="39"/>
      <c r="P94" s="40"/>
    </row>
    <row r="95" spans="1:16" s="17" customFormat="1" ht="30" customHeight="1">
      <c r="A95" s="29">
        <v>2</v>
      </c>
      <c r="B95" s="29">
        <v>1</v>
      </c>
      <c r="C95" s="29">
        <v>1202</v>
      </c>
      <c r="D95" s="29" t="s">
        <v>100</v>
      </c>
      <c r="E95" s="29" t="s">
        <v>101</v>
      </c>
      <c r="F95" s="30">
        <v>124.65</v>
      </c>
      <c r="G95" s="30">
        <v>94.704999999999998</v>
      </c>
      <c r="H95" s="30">
        <v>29.9421</v>
      </c>
      <c r="I95" s="29" t="s">
        <v>80</v>
      </c>
      <c r="J95" s="29">
        <f t="shared" si="2"/>
        <v>24256.62</v>
      </c>
      <c r="K95" s="38">
        <v>3023588</v>
      </c>
      <c r="L95" s="29" t="s">
        <v>81</v>
      </c>
      <c r="M95" s="29"/>
      <c r="N95" s="13"/>
      <c r="O95" s="39"/>
      <c r="P95" s="40"/>
    </row>
    <row r="96" spans="1:16" s="17" customFormat="1" ht="30" customHeight="1">
      <c r="A96" s="29">
        <v>2</v>
      </c>
      <c r="B96" s="29">
        <v>1</v>
      </c>
      <c r="C96" s="29">
        <v>1302</v>
      </c>
      <c r="D96" s="29" t="s">
        <v>100</v>
      </c>
      <c r="E96" s="29" t="s">
        <v>101</v>
      </c>
      <c r="F96" s="30">
        <v>124.65</v>
      </c>
      <c r="G96" s="30">
        <v>94.704999999999998</v>
      </c>
      <c r="H96" s="30">
        <v>29.9421</v>
      </c>
      <c r="I96" s="29" t="s">
        <v>80</v>
      </c>
      <c r="J96" s="29">
        <f t="shared" si="2"/>
        <v>24309.82</v>
      </c>
      <c r="K96" s="38">
        <v>3030219</v>
      </c>
      <c r="L96" s="29" t="s">
        <v>81</v>
      </c>
      <c r="M96" s="29"/>
      <c r="N96" s="13"/>
      <c r="O96" s="39"/>
      <c r="P96" s="40"/>
    </row>
    <row r="97" spans="1:16" s="17" customFormat="1" ht="30" customHeight="1">
      <c r="A97" s="29">
        <v>2</v>
      </c>
      <c r="B97" s="29">
        <v>1</v>
      </c>
      <c r="C97" s="29">
        <v>1402</v>
      </c>
      <c r="D97" s="29" t="s">
        <v>100</v>
      </c>
      <c r="E97" s="29" t="s">
        <v>101</v>
      </c>
      <c r="F97" s="30">
        <v>124.65</v>
      </c>
      <c r="G97" s="30">
        <v>94.704999999999998</v>
      </c>
      <c r="H97" s="30">
        <v>29.9421</v>
      </c>
      <c r="I97" s="29" t="s">
        <v>80</v>
      </c>
      <c r="J97" s="29">
        <f t="shared" si="2"/>
        <v>24363.01</v>
      </c>
      <c r="K97" s="38">
        <v>3036849</v>
      </c>
      <c r="L97" s="29" t="s">
        <v>81</v>
      </c>
      <c r="M97" s="29"/>
      <c r="N97" s="13"/>
      <c r="O97" s="39"/>
      <c r="P97" s="40"/>
    </row>
    <row r="98" spans="1:16" s="17" customFormat="1" ht="30" customHeight="1">
      <c r="A98" s="29">
        <v>2</v>
      </c>
      <c r="B98" s="29">
        <v>1</v>
      </c>
      <c r="C98" s="29">
        <v>1502</v>
      </c>
      <c r="D98" s="29" t="s">
        <v>100</v>
      </c>
      <c r="E98" s="29" t="s">
        <v>101</v>
      </c>
      <c r="F98" s="30">
        <v>124.65</v>
      </c>
      <c r="G98" s="30">
        <v>94.704999999999998</v>
      </c>
      <c r="H98" s="30">
        <v>29.9421</v>
      </c>
      <c r="I98" s="29" t="s">
        <v>80</v>
      </c>
      <c r="J98" s="29">
        <f t="shared" si="2"/>
        <v>24416.21</v>
      </c>
      <c r="K98" s="38">
        <v>3043480</v>
      </c>
      <c r="L98" s="29" t="s">
        <v>81</v>
      </c>
      <c r="M98" s="29"/>
      <c r="N98" s="13"/>
      <c r="O98" s="39"/>
      <c r="P98" s="40"/>
    </row>
    <row r="99" spans="1:16" s="17" customFormat="1" ht="30" customHeight="1">
      <c r="A99" s="29">
        <v>2</v>
      </c>
      <c r="B99" s="29">
        <v>1</v>
      </c>
      <c r="C99" s="29">
        <v>1602</v>
      </c>
      <c r="D99" s="29" t="s">
        <v>100</v>
      </c>
      <c r="E99" s="29" t="s">
        <v>101</v>
      </c>
      <c r="F99" s="30">
        <v>124.65</v>
      </c>
      <c r="G99" s="30">
        <v>94.704999999999998</v>
      </c>
      <c r="H99" s="30">
        <v>29.9421</v>
      </c>
      <c r="I99" s="29" t="s">
        <v>80</v>
      </c>
      <c r="J99" s="29">
        <f t="shared" si="2"/>
        <v>24469.39</v>
      </c>
      <c r="K99" s="38">
        <v>3050110</v>
      </c>
      <c r="L99" s="29" t="s">
        <v>81</v>
      </c>
      <c r="M99" s="29"/>
      <c r="N99" s="13"/>
      <c r="O99" s="39"/>
      <c r="P99" s="40"/>
    </row>
    <row r="100" spans="1:16" s="17" customFormat="1" ht="30" customHeight="1">
      <c r="A100" s="29">
        <v>2</v>
      </c>
      <c r="B100" s="29">
        <v>1</v>
      </c>
      <c r="C100" s="29">
        <v>1702</v>
      </c>
      <c r="D100" s="29" t="s">
        <v>100</v>
      </c>
      <c r="E100" s="29" t="s">
        <v>101</v>
      </c>
      <c r="F100" s="30">
        <v>124.65</v>
      </c>
      <c r="G100" s="30">
        <v>94.704999999999998</v>
      </c>
      <c r="H100" s="30">
        <v>29.9421</v>
      </c>
      <c r="I100" s="29" t="s">
        <v>80</v>
      </c>
      <c r="J100" s="29">
        <f t="shared" si="2"/>
        <v>22607.69</v>
      </c>
      <c r="K100" s="38">
        <v>2818049</v>
      </c>
      <c r="L100" s="29" t="s">
        <v>81</v>
      </c>
      <c r="M100" s="29"/>
      <c r="N100" s="13"/>
      <c r="O100" s="39"/>
      <c r="P100" s="40"/>
    </row>
    <row r="101" spans="1:16" s="17" customFormat="1" ht="30" customHeight="1">
      <c r="A101" s="29">
        <v>22</v>
      </c>
      <c r="B101" s="29">
        <v>1</v>
      </c>
      <c r="C101" s="29">
        <v>201</v>
      </c>
      <c r="D101" s="29" t="s">
        <v>100</v>
      </c>
      <c r="E101" s="29" t="s">
        <v>104</v>
      </c>
      <c r="F101" s="30">
        <v>176.93</v>
      </c>
      <c r="G101" s="30">
        <v>145.72</v>
      </c>
      <c r="H101" s="30">
        <v>31.205300000000001</v>
      </c>
      <c r="I101" s="29" t="s">
        <v>80</v>
      </c>
      <c r="J101" s="29">
        <f t="shared" si="2"/>
        <v>21997.37</v>
      </c>
      <c r="K101" s="38">
        <v>3891994</v>
      </c>
      <c r="L101" s="29" t="s">
        <v>81</v>
      </c>
      <c r="M101" s="29"/>
      <c r="N101" s="13"/>
      <c r="O101" s="39"/>
      <c r="P101" s="40"/>
    </row>
    <row r="102" spans="1:16" s="17" customFormat="1" ht="30" customHeight="1">
      <c r="A102" s="29">
        <v>22</v>
      </c>
      <c r="B102" s="29">
        <v>1</v>
      </c>
      <c r="C102" s="29">
        <v>301</v>
      </c>
      <c r="D102" s="29" t="s">
        <v>100</v>
      </c>
      <c r="E102" s="29" t="s">
        <v>104</v>
      </c>
      <c r="F102" s="30">
        <v>176.93</v>
      </c>
      <c r="G102" s="30">
        <v>145.72</v>
      </c>
      <c r="H102" s="30">
        <v>31.205300000000001</v>
      </c>
      <c r="I102" s="29" t="s">
        <v>80</v>
      </c>
      <c r="J102" s="29">
        <f t="shared" ref="J102:J130" si="3">ROUND(K102/F102,2)</f>
        <v>23114.39</v>
      </c>
      <c r="K102" s="38">
        <v>4089629</v>
      </c>
      <c r="L102" s="29" t="s">
        <v>81</v>
      </c>
      <c r="M102" s="29"/>
      <c r="N102" s="13"/>
      <c r="O102" s="39"/>
      <c r="P102" s="40"/>
    </row>
    <row r="103" spans="1:16" s="17" customFormat="1" ht="30" customHeight="1">
      <c r="A103" s="29">
        <v>22</v>
      </c>
      <c r="B103" s="29">
        <v>1</v>
      </c>
      <c r="C103" s="29">
        <v>401</v>
      </c>
      <c r="D103" s="29" t="s">
        <v>100</v>
      </c>
      <c r="E103" s="29" t="s">
        <v>104</v>
      </c>
      <c r="F103" s="30">
        <v>176.93</v>
      </c>
      <c r="G103" s="30">
        <v>145.72</v>
      </c>
      <c r="H103" s="30">
        <v>31.205300000000001</v>
      </c>
      <c r="I103" s="29" t="s">
        <v>80</v>
      </c>
      <c r="J103" s="29">
        <f t="shared" si="3"/>
        <v>24231.41</v>
      </c>
      <c r="K103" s="38">
        <v>4287263</v>
      </c>
      <c r="L103" s="29" t="s">
        <v>81</v>
      </c>
      <c r="M103" s="29"/>
      <c r="N103" s="13"/>
      <c r="O103" s="39"/>
      <c r="P103" s="40"/>
    </row>
    <row r="104" spans="1:16" s="17" customFormat="1" ht="30" customHeight="1">
      <c r="A104" s="29">
        <v>22</v>
      </c>
      <c r="B104" s="29">
        <v>1</v>
      </c>
      <c r="C104" s="29">
        <v>501</v>
      </c>
      <c r="D104" s="29" t="s">
        <v>100</v>
      </c>
      <c r="E104" s="29" t="s">
        <v>104</v>
      </c>
      <c r="F104" s="30">
        <v>176.93</v>
      </c>
      <c r="G104" s="30">
        <v>145.72</v>
      </c>
      <c r="H104" s="30">
        <v>31.205300000000001</v>
      </c>
      <c r="I104" s="29" t="s">
        <v>80</v>
      </c>
      <c r="J104" s="29">
        <f t="shared" si="3"/>
        <v>28539.919999999998</v>
      </c>
      <c r="K104" s="38">
        <v>5049568</v>
      </c>
      <c r="L104" s="29" t="s">
        <v>81</v>
      </c>
      <c r="M104" s="29"/>
      <c r="N104" s="13"/>
      <c r="O104" s="39"/>
      <c r="P104" s="40"/>
    </row>
    <row r="105" spans="1:16" s="17" customFormat="1" ht="30" customHeight="1">
      <c r="A105" s="29">
        <v>22</v>
      </c>
      <c r="B105" s="29">
        <v>1</v>
      </c>
      <c r="C105" s="29">
        <v>601</v>
      </c>
      <c r="D105" s="29" t="s">
        <v>100</v>
      </c>
      <c r="E105" s="29" t="s">
        <v>104</v>
      </c>
      <c r="F105" s="30">
        <v>176.93</v>
      </c>
      <c r="G105" s="30">
        <v>145.72</v>
      </c>
      <c r="H105" s="30">
        <v>31.205300000000001</v>
      </c>
      <c r="I105" s="29" t="s">
        <v>80</v>
      </c>
      <c r="J105" s="29">
        <f t="shared" si="3"/>
        <v>28593.11</v>
      </c>
      <c r="K105" s="38">
        <v>5058979</v>
      </c>
      <c r="L105" s="29" t="s">
        <v>81</v>
      </c>
      <c r="M105" s="29"/>
      <c r="N105" s="13"/>
      <c r="O105" s="39"/>
      <c r="P105" s="40"/>
    </row>
    <row r="106" spans="1:16" s="17" customFormat="1" ht="30" customHeight="1">
      <c r="A106" s="29">
        <v>22</v>
      </c>
      <c r="B106" s="29">
        <v>1</v>
      </c>
      <c r="C106" s="29">
        <v>701</v>
      </c>
      <c r="D106" s="29" t="s">
        <v>100</v>
      </c>
      <c r="E106" s="29" t="s">
        <v>104</v>
      </c>
      <c r="F106" s="30">
        <v>176.93</v>
      </c>
      <c r="G106" s="30">
        <v>145.72</v>
      </c>
      <c r="H106" s="30">
        <v>31.205300000000001</v>
      </c>
      <c r="I106" s="29" t="s">
        <v>80</v>
      </c>
      <c r="J106" s="29">
        <f t="shared" si="3"/>
        <v>29178.22</v>
      </c>
      <c r="K106" s="38">
        <v>5162502</v>
      </c>
      <c r="L106" s="29" t="s">
        <v>81</v>
      </c>
      <c r="M106" s="29"/>
      <c r="N106" s="13"/>
      <c r="O106" s="39"/>
      <c r="P106" s="40"/>
    </row>
    <row r="107" spans="1:16" s="17" customFormat="1" ht="30" customHeight="1">
      <c r="A107" s="29">
        <v>22</v>
      </c>
      <c r="B107" s="29">
        <v>1</v>
      </c>
      <c r="C107" s="29">
        <v>801</v>
      </c>
      <c r="D107" s="29" t="s">
        <v>100</v>
      </c>
      <c r="E107" s="29" t="s">
        <v>104</v>
      </c>
      <c r="F107" s="30">
        <v>176.93</v>
      </c>
      <c r="G107" s="30">
        <v>145.72</v>
      </c>
      <c r="H107" s="30">
        <v>31.205300000000001</v>
      </c>
      <c r="I107" s="29" t="s">
        <v>80</v>
      </c>
      <c r="J107" s="29">
        <f t="shared" si="3"/>
        <v>29231.41</v>
      </c>
      <c r="K107" s="38">
        <v>5171913</v>
      </c>
      <c r="L107" s="29" t="s">
        <v>81</v>
      </c>
      <c r="M107" s="29"/>
      <c r="N107" s="13"/>
      <c r="O107" s="39"/>
      <c r="P107" s="40"/>
    </row>
    <row r="108" spans="1:16" s="17" customFormat="1" ht="30" customHeight="1">
      <c r="A108" s="29">
        <v>22</v>
      </c>
      <c r="B108" s="29">
        <v>1</v>
      </c>
      <c r="C108" s="29">
        <v>901</v>
      </c>
      <c r="D108" s="29" t="s">
        <v>100</v>
      </c>
      <c r="E108" s="29" t="s">
        <v>104</v>
      </c>
      <c r="F108" s="30">
        <v>176.93</v>
      </c>
      <c r="G108" s="30">
        <v>145.72</v>
      </c>
      <c r="H108" s="30">
        <v>31.205300000000001</v>
      </c>
      <c r="I108" s="29" t="s">
        <v>80</v>
      </c>
      <c r="J108" s="29">
        <f t="shared" si="3"/>
        <v>29284.6</v>
      </c>
      <c r="K108" s="38">
        <v>5181324</v>
      </c>
      <c r="L108" s="29" t="s">
        <v>81</v>
      </c>
      <c r="M108" s="29"/>
      <c r="N108" s="13"/>
      <c r="O108" s="39"/>
      <c r="P108" s="40"/>
    </row>
    <row r="109" spans="1:16" s="17" customFormat="1" ht="30" customHeight="1">
      <c r="A109" s="29">
        <v>22</v>
      </c>
      <c r="B109" s="29">
        <v>1</v>
      </c>
      <c r="C109" s="29">
        <v>1001</v>
      </c>
      <c r="D109" s="29" t="s">
        <v>100</v>
      </c>
      <c r="E109" s="29" t="s">
        <v>104</v>
      </c>
      <c r="F109" s="30">
        <v>176.93</v>
      </c>
      <c r="G109" s="30">
        <v>145.72</v>
      </c>
      <c r="H109" s="30">
        <v>31.205300000000001</v>
      </c>
      <c r="I109" s="29" t="s">
        <v>80</v>
      </c>
      <c r="J109" s="29">
        <f t="shared" si="3"/>
        <v>29337.79</v>
      </c>
      <c r="K109" s="38">
        <v>5190735</v>
      </c>
      <c r="L109" s="29" t="s">
        <v>81</v>
      </c>
      <c r="M109" s="29"/>
      <c r="N109" s="13"/>
      <c r="O109" s="39"/>
      <c r="P109" s="40"/>
    </row>
    <row r="110" spans="1:16" s="17" customFormat="1" ht="30" customHeight="1">
      <c r="A110" s="29">
        <v>22</v>
      </c>
      <c r="B110" s="29">
        <v>1</v>
      </c>
      <c r="C110" s="29">
        <v>1101</v>
      </c>
      <c r="D110" s="29" t="s">
        <v>100</v>
      </c>
      <c r="E110" s="29" t="s">
        <v>104</v>
      </c>
      <c r="F110" s="30">
        <v>176.93</v>
      </c>
      <c r="G110" s="30">
        <v>145.72</v>
      </c>
      <c r="H110" s="30">
        <v>31.205300000000001</v>
      </c>
      <c r="I110" s="29" t="s">
        <v>80</v>
      </c>
      <c r="J110" s="29">
        <f t="shared" si="3"/>
        <v>29390.99</v>
      </c>
      <c r="K110" s="38">
        <v>5200147</v>
      </c>
      <c r="L110" s="29" t="s">
        <v>81</v>
      </c>
      <c r="M110" s="29"/>
      <c r="N110" s="13"/>
      <c r="O110" s="39"/>
      <c r="P110" s="40"/>
    </row>
    <row r="111" spans="1:16" s="17" customFormat="1" ht="30" customHeight="1">
      <c r="A111" s="29">
        <v>22</v>
      </c>
      <c r="B111" s="29">
        <v>1</v>
      </c>
      <c r="C111" s="29">
        <v>1201</v>
      </c>
      <c r="D111" s="29" t="s">
        <v>100</v>
      </c>
      <c r="E111" s="29" t="s">
        <v>104</v>
      </c>
      <c r="F111" s="30">
        <v>176.93</v>
      </c>
      <c r="G111" s="30">
        <v>145.72</v>
      </c>
      <c r="H111" s="30">
        <v>31.205300000000001</v>
      </c>
      <c r="I111" s="29" t="s">
        <v>80</v>
      </c>
      <c r="J111" s="29">
        <f t="shared" si="3"/>
        <v>29444.17</v>
      </c>
      <c r="K111" s="38">
        <v>5209557</v>
      </c>
      <c r="L111" s="29" t="s">
        <v>81</v>
      </c>
      <c r="M111" s="29"/>
      <c r="N111" s="13"/>
      <c r="O111" s="39"/>
      <c r="P111" s="40"/>
    </row>
    <row r="112" spans="1:16" s="17" customFormat="1" ht="30" customHeight="1">
      <c r="A112" s="29">
        <v>22</v>
      </c>
      <c r="B112" s="29">
        <v>1</v>
      </c>
      <c r="C112" s="29">
        <v>1301</v>
      </c>
      <c r="D112" s="29" t="s">
        <v>100</v>
      </c>
      <c r="E112" s="29" t="s">
        <v>104</v>
      </c>
      <c r="F112" s="30">
        <v>176.93</v>
      </c>
      <c r="G112" s="30">
        <v>145.72</v>
      </c>
      <c r="H112" s="30">
        <v>31.205300000000001</v>
      </c>
      <c r="I112" s="29" t="s">
        <v>80</v>
      </c>
      <c r="J112" s="29">
        <f t="shared" si="3"/>
        <v>28965.45</v>
      </c>
      <c r="K112" s="38">
        <v>5124857</v>
      </c>
      <c r="L112" s="29" t="s">
        <v>81</v>
      </c>
      <c r="M112" s="29"/>
      <c r="N112" s="13"/>
      <c r="O112" s="39"/>
      <c r="P112" s="40"/>
    </row>
    <row r="113" spans="1:16" s="17" customFormat="1" ht="30" customHeight="1">
      <c r="A113" s="29">
        <v>22</v>
      </c>
      <c r="B113" s="29">
        <v>1</v>
      </c>
      <c r="C113" s="29">
        <v>1401</v>
      </c>
      <c r="D113" s="29" t="s">
        <v>100</v>
      </c>
      <c r="E113" s="29" t="s">
        <v>104</v>
      </c>
      <c r="F113" s="30">
        <v>176.93</v>
      </c>
      <c r="G113" s="30">
        <v>145.72</v>
      </c>
      <c r="H113" s="30">
        <v>31.205300000000001</v>
      </c>
      <c r="I113" s="29" t="s">
        <v>80</v>
      </c>
      <c r="J113" s="29">
        <f t="shared" si="3"/>
        <v>29018.639999999999</v>
      </c>
      <c r="K113" s="38">
        <v>5134268</v>
      </c>
      <c r="L113" s="29" t="s">
        <v>81</v>
      </c>
      <c r="M113" s="29"/>
      <c r="N113" s="13"/>
      <c r="O113" s="39"/>
      <c r="P113" s="40"/>
    </row>
    <row r="114" spans="1:16" s="17" customFormat="1" ht="30" customHeight="1">
      <c r="A114" s="29">
        <v>22</v>
      </c>
      <c r="B114" s="29">
        <v>1</v>
      </c>
      <c r="C114" s="29">
        <v>1501</v>
      </c>
      <c r="D114" s="29" t="s">
        <v>100</v>
      </c>
      <c r="E114" s="29" t="s">
        <v>104</v>
      </c>
      <c r="F114" s="30">
        <v>176.93</v>
      </c>
      <c r="G114" s="30">
        <v>145.72</v>
      </c>
      <c r="H114" s="30">
        <v>31.205300000000001</v>
      </c>
      <c r="I114" s="29" t="s">
        <v>80</v>
      </c>
      <c r="J114" s="29">
        <f t="shared" si="3"/>
        <v>29071.84</v>
      </c>
      <c r="K114" s="38">
        <v>5143680</v>
      </c>
      <c r="L114" s="29" t="s">
        <v>81</v>
      </c>
      <c r="M114" s="29"/>
      <c r="N114" s="13"/>
      <c r="O114" s="39"/>
      <c r="P114" s="40"/>
    </row>
    <row r="115" spans="1:16" s="17" customFormat="1" ht="30" customHeight="1">
      <c r="A115" s="29">
        <v>22</v>
      </c>
      <c r="B115" s="29">
        <v>1</v>
      </c>
      <c r="C115" s="29">
        <v>1601</v>
      </c>
      <c r="D115" s="29" t="s">
        <v>100</v>
      </c>
      <c r="E115" s="29" t="s">
        <v>104</v>
      </c>
      <c r="F115" s="30">
        <v>176.93</v>
      </c>
      <c r="G115" s="30">
        <v>145.72</v>
      </c>
      <c r="H115" s="30">
        <v>31.205300000000001</v>
      </c>
      <c r="I115" s="29" t="s">
        <v>80</v>
      </c>
      <c r="J115" s="29">
        <f t="shared" si="3"/>
        <v>25720.77</v>
      </c>
      <c r="K115" s="38">
        <v>4550776</v>
      </c>
      <c r="L115" s="29" t="s">
        <v>81</v>
      </c>
      <c r="M115" s="29"/>
      <c r="N115" s="13"/>
      <c r="O115" s="39"/>
      <c r="P115" s="40"/>
    </row>
    <row r="116" spans="1:16" s="17" customFormat="1" ht="30" customHeight="1">
      <c r="A116" s="29">
        <v>22</v>
      </c>
      <c r="B116" s="29">
        <v>1</v>
      </c>
      <c r="C116" s="29">
        <v>202</v>
      </c>
      <c r="D116" s="29" t="s">
        <v>100</v>
      </c>
      <c r="E116" s="29" t="s">
        <v>104</v>
      </c>
      <c r="F116" s="30">
        <v>176.5</v>
      </c>
      <c r="G116" s="30">
        <v>145.37</v>
      </c>
      <c r="H116" s="30">
        <v>31.130400000000002</v>
      </c>
      <c r="I116" s="29" t="s">
        <v>80</v>
      </c>
      <c r="J116" s="29">
        <f t="shared" si="3"/>
        <v>21252.83</v>
      </c>
      <c r="K116" s="38">
        <v>3751124</v>
      </c>
      <c r="L116" s="29" t="s">
        <v>81</v>
      </c>
      <c r="M116" s="29"/>
      <c r="N116" s="13"/>
      <c r="O116" s="39"/>
      <c r="P116" s="40"/>
    </row>
    <row r="117" spans="1:16" s="17" customFormat="1" ht="30" customHeight="1">
      <c r="A117" s="29">
        <v>22</v>
      </c>
      <c r="B117" s="29">
        <v>1</v>
      </c>
      <c r="C117" s="29">
        <v>302</v>
      </c>
      <c r="D117" s="29" t="s">
        <v>100</v>
      </c>
      <c r="E117" s="29" t="s">
        <v>104</v>
      </c>
      <c r="F117" s="30">
        <v>176.5</v>
      </c>
      <c r="G117" s="30">
        <v>145.37</v>
      </c>
      <c r="H117" s="30">
        <v>31.130400000000002</v>
      </c>
      <c r="I117" s="29" t="s">
        <v>80</v>
      </c>
      <c r="J117" s="29">
        <f t="shared" si="3"/>
        <v>22369.85</v>
      </c>
      <c r="K117" s="38">
        <v>3948279</v>
      </c>
      <c r="L117" s="29" t="s">
        <v>81</v>
      </c>
      <c r="M117" s="29"/>
      <c r="N117" s="13"/>
      <c r="O117" s="39"/>
      <c r="P117" s="40"/>
    </row>
    <row r="118" spans="1:16" s="17" customFormat="1" ht="30" customHeight="1">
      <c r="A118" s="29">
        <v>22</v>
      </c>
      <c r="B118" s="29">
        <v>1</v>
      </c>
      <c r="C118" s="29">
        <v>402</v>
      </c>
      <c r="D118" s="29" t="s">
        <v>100</v>
      </c>
      <c r="E118" s="29" t="s">
        <v>104</v>
      </c>
      <c r="F118" s="30">
        <v>176.5</v>
      </c>
      <c r="G118" s="30">
        <v>145.37</v>
      </c>
      <c r="H118" s="30">
        <v>31.130400000000002</v>
      </c>
      <c r="I118" s="29" t="s">
        <v>80</v>
      </c>
      <c r="J118" s="29">
        <f t="shared" si="3"/>
        <v>23486.87</v>
      </c>
      <c r="K118" s="38">
        <v>4145433</v>
      </c>
      <c r="L118" s="29" t="s">
        <v>81</v>
      </c>
      <c r="M118" s="29"/>
      <c r="N118" s="13"/>
      <c r="O118" s="39"/>
      <c r="P118" s="40"/>
    </row>
    <row r="119" spans="1:16" s="17" customFormat="1" ht="30" customHeight="1">
      <c r="A119" s="29">
        <v>22</v>
      </c>
      <c r="B119" s="29">
        <v>1</v>
      </c>
      <c r="C119" s="29">
        <v>502</v>
      </c>
      <c r="D119" s="29" t="s">
        <v>100</v>
      </c>
      <c r="E119" s="29" t="s">
        <v>104</v>
      </c>
      <c r="F119" s="30">
        <v>176.5</v>
      </c>
      <c r="G119" s="30">
        <v>145.37</v>
      </c>
      <c r="H119" s="30">
        <v>31.130400000000002</v>
      </c>
      <c r="I119" s="29" t="s">
        <v>80</v>
      </c>
      <c r="J119" s="29">
        <f t="shared" si="3"/>
        <v>27795.38</v>
      </c>
      <c r="K119" s="38">
        <v>4905885</v>
      </c>
      <c r="L119" s="29" t="s">
        <v>81</v>
      </c>
      <c r="M119" s="29"/>
      <c r="N119" s="13"/>
      <c r="O119" s="39"/>
      <c r="P119" s="40"/>
    </row>
    <row r="120" spans="1:16" s="17" customFormat="1" ht="30" customHeight="1">
      <c r="A120" s="29">
        <v>22</v>
      </c>
      <c r="B120" s="29">
        <v>1</v>
      </c>
      <c r="C120" s="29">
        <v>602</v>
      </c>
      <c r="D120" s="29" t="s">
        <v>100</v>
      </c>
      <c r="E120" s="29" t="s">
        <v>104</v>
      </c>
      <c r="F120" s="30">
        <v>176.5</v>
      </c>
      <c r="G120" s="30">
        <v>145.37</v>
      </c>
      <c r="H120" s="30">
        <v>31.130400000000002</v>
      </c>
      <c r="I120" s="29" t="s">
        <v>80</v>
      </c>
      <c r="J120" s="29">
        <f t="shared" si="3"/>
        <v>27848.57</v>
      </c>
      <c r="K120" s="38">
        <v>4915273</v>
      </c>
      <c r="L120" s="29" t="s">
        <v>81</v>
      </c>
      <c r="M120" s="29"/>
      <c r="N120" s="13"/>
      <c r="O120" s="39"/>
      <c r="P120" s="40"/>
    </row>
    <row r="121" spans="1:16" s="17" customFormat="1" ht="30" customHeight="1">
      <c r="A121" s="29">
        <v>22</v>
      </c>
      <c r="B121" s="29">
        <v>1</v>
      </c>
      <c r="C121" s="29">
        <v>702</v>
      </c>
      <c r="D121" s="29" t="s">
        <v>100</v>
      </c>
      <c r="E121" s="29" t="s">
        <v>104</v>
      </c>
      <c r="F121" s="30">
        <v>176.5</v>
      </c>
      <c r="G121" s="30">
        <v>145.37</v>
      </c>
      <c r="H121" s="30">
        <v>31.130400000000002</v>
      </c>
      <c r="I121" s="29" t="s">
        <v>80</v>
      </c>
      <c r="J121" s="29">
        <f t="shared" si="3"/>
        <v>28327.3</v>
      </c>
      <c r="K121" s="38">
        <v>4999768</v>
      </c>
      <c r="L121" s="29" t="s">
        <v>81</v>
      </c>
      <c r="M121" s="29"/>
      <c r="N121" s="13"/>
      <c r="O121" s="39"/>
      <c r="P121" s="40"/>
    </row>
    <row r="122" spans="1:16" s="17" customFormat="1" ht="30" customHeight="1">
      <c r="A122" s="29">
        <v>22</v>
      </c>
      <c r="B122" s="29">
        <v>1</v>
      </c>
      <c r="C122" s="29">
        <v>802</v>
      </c>
      <c r="D122" s="29" t="s">
        <v>100</v>
      </c>
      <c r="E122" s="29" t="s">
        <v>104</v>
      </c>
      <c r="F122" s="30">
        <v>176.5</v>
      </c>
      <c r="G122" s="30">
        <v>145.37</v>
      </c>
      <c r="H122" s="30">
        <v>31.130400000000002</v>
      </c>
      <c r="I122" s="29" t="s">
        <v>80</v>
      </c>
      <c r="J122" s="29">
        <f t="shared" si="3"/>
        <v>28380.49</v>
      </c>
      <c r="K122" s="38">
        <v>5009156</v>
      </c>
      <c r="L122" s="29" t="s">
        <v>81</v>
      </c>
      <c r="M122" s="29"/>
      <c r="N122" s="13"/>
      <c r="O122" s="39"/>
      <c r="P122" s="40"/>
    </row>
    <row r="123" spans="1:16" s="17" customFormat="1" ht="30" customHeight="1">
      <c r="A123" s="29">
        <v>22</v>
      </c>
      <c r="B123" s="29">
        <v>1</v>
      </c>
      <c r="C123" s="29">
        <v>902</v>
      </c>
      <c r="D123" s="29" t="s">
        <v>100</v>
      </c>
      <c r="E123" s="29" t="s">
        <v>104</v>
      </c>
      <c r="F123" s="30">
        <v>176.5</v>
      </c>
      <c r="G123" s="30">
        <v>145.37</v>
      </c>
      <c r="H123" s="30">
        <v>31.130400000000002</v>
      </c>
      <c r="I123" s="29" t="s">
        <v>80</v>
      </c>
      <c r="J123" s="29">
        <f t="shared" si="3"/>
        <v>28433.68</v>
      </c>
      <c r="K123" s="38">
        <v>5018545</v>
      </c>
      <c r="L123" s="29" t="s">
        <v>81</v>
      </c>
      <c r="M123" s="29"/>
      <c r="N123" s="13"/>
      <c r="O123" s="39"/>
      <c r="P123" s="40"/>
    </row>
    <row r="124" spans="1:16" s="17" customFormat="1" ht="30" customHeight="1">
      <c r="A124" s="29">
        <v>22</v>
      </c>
      <c r="B124" s="29">
        <v>1</v>
      </c>
      <c r="C124" s="29">
        <v>1002</v>
      </c>
      <c r="D124" s="29" t="s">
        <v>100</v>
      </c>
      <c r="E124" s="29" t="s">
        <v>104</v>
      </c>
      <c r="F124" s="30">
        <v>176.5</v>
      </c>
      <c r="G124" s="30">
        <v>145.37</v>
      </c>
      <c r="H124" s="30">
        <v>31.130400000000002</v>
      </c>
      <c r="I124" s="29" t="s">
        <v>80</v>
      </c>
      <c r="J124" s="29">
        <f t="shared" si="3"/>
        <v>28486.87</v>
      </c>
      <c r="K124" s="38">
        <v>5027933</v>
      </c>
      <c r="L124" s="29" t="s">
        <v>81</v>
      </c>
      <c r="M124" s="29"/>
      <c r="N124" s="13"/>
      <c r="O124" s="39"/>
      <c r="P124" s="40"/>
    </row>
    <row r="125" spans="1:16" s="17" customFormat="1" ht="30" customHeight="1">
      <c r="A125" s="29">
        <v>22</v>
      </c>
      <c r="B125" s="29">
        <v>1</v>
      </c>
      <c r="C125" s="29">
        <v>1102</v>
      </c>
      <c r="D125" s="29" t="s">
        <v>100</v>
      </c>
      <c r="E125" s="29" t="s">
        <v>104</v>
      </c>
      <c r="F125" s="30">
        <v>176.5</v>
      </c>
      <c r="G125" s="30">
        <v>145.37</v>
      </c>
      <c r="H125" s="30">
        <v>31.130400000000002</v>
      </c>
      <c r="I125" s="29" t="s">
        <v>80</v>
      </c>
      <c r="J125" s="29">
        <f t="shared" si="3"/>
        <v>28540.06</v>
      </c>
      <c r="K125" s="38">
        <v>5037321</v>
      </c>
      <c r="L125" s="29" t="s">
        <v>81</v>
      </c>
      <c r="M125" s="29"/>
      <c r="N125" s="13"/>
      <c r="O125" s="39"/>
      <c r="P125" s="40"/>
    </row>
    <row r="126" spans="1:16" s="17" customFormat="1" ht="30" customHeight="1">
      <c r="A126" s="29">
        <v>22</v>
      </c>
      <c r="B126" s="29">
        <v>1</v>
      </c>
      <c r="C126" s="29">
        <v>1202</v>
      </c>
      <c r="D126" s="29" t="s">
        <v>100</v>
      </c>
      <c r="E126" s="29" t="s">
        <v>104</v>
      </c>
      <c r="F126" s="30">
        <v>176.5</v>
      </c>
      <c r="G126" s="30">
        <v>145.37</v>
      </c>
      <c r="H126" s="30">
        <v>31.130400000000002</v>
      </c>
      <c r="I126" s="29" t="s">
        <v>80</v>
      </c>
      <c r="J126" s="29">
        <f t="shared" si="3"/>
        <v>28593.26</v>
      </c>
      <c r="K126" s="38">
        <v>5046710</v>
      </c>
      <c r="L126" s="29" t="s">
        <v>81</v>
      </c>
      <c r="M126" s="29"/>
      <c r="N126" s="13"/>
      <c r="O126" s="39"/>
      <c r="P126" s="40"/>
    </row>
    <row r="127" spans="1:16" s="17" customFormat="1" ht="30" customHeight="1">
      <c r="A127" s="29">
        <v>22</v>
      </c>
      <c r="B127" s="29">
        <v>1</v>
      </c>
      <c r="C127" s="29">
        <v>1302</v>
      </c>
      <c r="D127" s="29" t="s">
        <v>100</v>
      </c>
      <c r="E127" s="29" t="s">
        <v>104</v>
      </c>
      <c r="F127" s="30">
        <v>176.5</v>
      </c>
      <c r="G127" s="30">
        <v>145.37</v>
      </c>
      <c r="H127" s="30">
        <v>31.130400000000002</v>
      </c>
      <c r="I127" s="29" t="s">
        <v>80</v>
      </c>
      <c r="J127" s="29">
        <f t="shared" si="3"/>
        <v>28220.91</v>
      </c>
      <c r="K127" s="38">
        <v>4980991</v>
      </c>
      <c r="L127" s="29" t="s">
        <v>81</v>
      </c>
      <c r="M127" s="29"/>
      <c r="N127" s="13"/>
      <c r="O127" s="39"/>
      <c r="P127" s="40"/>
    </row>
    <row r="128" spans="1:16" s="17" customFormat="1" ht="30" customHeight="1">
      <c r="A128" s="29">
        <v>22</v>
      </c>
      <c r="B128" s="29">
        <v>1</v>
      </c>
      <c r="C128" s="29">
        <v>1402</v>
      </c>
      <c r="D128" s="29" t="s">
        <v>100</v>
      </c>
      <c r="E128" s="29" t="s">
        <v>104</v>
      </c>
      <c r="F128" s="30">
        <v>176.5</v>
      </c>
      <c r="G128" s="30">
        <v>145.37</v>
      </c>
      <c r="H128" s="30">
        <v>31.130400000000002</v>
      </c>
      <c r="I128" s="29" t="s">
        <v>80</v>
      </c>
      <c r="J128" s="29">
        <f t="shared" si="3"/>
        <v>28274.11</v>
      </c>
      <c r="K128" s="38">
        <v>4990380</v>
      </c>
      <c r="L128" s="29" t="s">
        <v>81</v>
      </c>
      <c r="M128" s="29"/>
      <c r="N128" s="13"/>
      <c r="O128" s="39"/>
      <c r="P128" s="40"/>
    </row>
    <row r="129" spans="1:16" s="17" customFormat="1" ht="30" customHeight="1">
      <c r="A129" s="29">
        <v>22</v>
      </c>
      <c r="B129" s="29">
        <v>1</v>
      </c>
      <c r="C129" s="29">
        <v>1502</v>
      </c>
      <c r="D129" s="29" t="s">
        <v>100</v>
      </c>
      <c r="E129" s="29" t="s">
        <v>104</v>
      </c>
      <c r="F129" s="30">
        <v>176.5</v>
      </c>
      <c r="G129" s="30">
        <v>145.37</v>
      </c>
      <c r="H129" s="30">
        <v>31.130400000000002</v>
      </c>
      <c r="I129" s="29" t="s">
        <v>80</v>
      </c>
      <c r="J129" s="29">
        <f t="shared" si="3"/>
        <v>28327.3</v>
      </c>
      <c r="K129" s="38">
        <v>4999768</v>
      </c>
      <c r="L129" s="29" t="s">
        <v>81</v>
      </c>
      <c r="M129" s="29"/>
      <c r="N129" s="13"/>
      <c r="O129" s="39"/>
      <c r="P129" s="40"/>
    </row>
    <row r="130" spans="1:16" s="17" customFormat="1" ht="30" customHeight="1">
      <c r="A130" s="29">
        <v>22</v>
      </c>
      <c r="B130" s="29">
        <v>1</v>
      </c>
      <c r="C130" s="29">
        <v>1602</v>
      </c>
      <c r="D130" s="29" t="s">
        <v>100</v>
      </c>
      <c r="E130" s="29" t="s">
        <v>104</v>
      </c>
      <c r="F130" s="30">
        <v>176.5</v>
      </c>
      <c r="G130" s="30">
        <v>145.37</v>
      </c>
      <c r="H130" s="30">
        <v>31.130400000000002</v>
      </c>
      <c r="I130" s="29" t="s">
        <v>80</v>
      </c>
      <c r="J130" s="29">
        <f t="shared" si="3"/>
        <v>24976.23</v>
      </c>
      <c r="K130" s="38">
        <v>4408305</v>
      </c>
      <c r="L130" s="29" t="s">
        <v>81</v>
      </c>
      <c r="M130" s="29"/>
      <c r="N130" s="13"/>
      <c r="O130" s="39"/>
      <c r="P130" s="40"/>
    </row>
    <row r="131" spans="1:16" s="17" customFormat="1" ht="30" customHeight="1">
      <c r="A131" s="29">
        <v>25</v>
      </c>
      <c r="B131" s="29">
        <v>1</v>
      </c>
      <c r="C131" s="29">
        <v>201</v>
      </c>
      <c r="D131" s="29" t="s">
        <v>100</v>
      </c>
      <c r="E131" s="29" t="s">
        <v>103</v>
      </c>
      <c r="F131" s="30">
        <v>135.41999999999999</v>
      </c>
      <c r="G131" s="30">
        <v>104.78749999999999</v>
      </c>
      <c r="H131" s="30">
        <v>30.6313</v>
      </c>
      <c r="I131" s="29" t="s">
        <v>80</v>
      </c>
      <c r="J131" s="29">
        <f t="shared" ref="J131:J162" si="4">ROUND(K131/F131,2)</f>
        <v>23398.77</v>
      </c>
      <c r="K131" s="38">
        <v>3168662</v>
      </c>
      <c r="L131" s="29" t="s">
        <v>81</v>
      </c>
      <c r="M131" s="29"/>
      <c r="N131" s="13"/>
      <c r="O131" s="39"/>
      <c r="P131" s="40"/>
    </row>
    <row r="132" spans="1:16" s="17" customFormat="1" ht="30" customHeight="1">
      <c r="A132" s="29">
        <v>25</v>
      </c>
      <c r="B132" s="29">
        <v>1</v>
      </c>
      <c r="C132" s="29">
        <v>301</v>
      </c>
      <c r="D132" s="29" t="s">
        <v>100</v>
      </c>
      <c r="E132" s="29" t="s">
        <v>103</v>
      </c>
      <c r="F132" s="30">
        <v>135.41999999999999</v>
      </c>
      <c r="G132" s="30">
        <v>104.78749999999999</v>
      </c>
      <c r="H132" s="30">
        <v>30.6313</v>
      </c>
      <c r="I132" s="29" t="s">
        <v>80</v>
      </c>
      <c r="J132" s="29">
        <f t="shared" si="4"/>
        <v>25260.47</v>
      </c>
      <c r="K132" s="38">
        <v>3420773</v>
      </c>
      <c r="L132" s="29" t="s">
        <v>81</v>
      </c>
      <c r="M132" s="29"/>
      <c r="N132" s="13"/>
      <c r="O132" s="39"/>
      <c r="P132" s="40"/>
    </row>
    <row r="133" spans="1:16" s="17" customFormat="1" ht="30" customHeight="1">
      <c r="A133" s="29">
        <v>25</v>
      </c>
      <c r="B133" s="29">
        <v>1</v>
      </c>
      <c r="C133" s="29">
        <v>401</v>
      </c>
      <c r="D133" s="29" t="s">
        <v>100</v>
      </c>
      <c r="E133" s="29" t="s">
        <v>103</v>
      </c>
      <c r="F133" s="30">
        <v>135.41999999999999</v>
      </c>
      <c r="G133" s="30">
        <v>104.78749999999999</v>
      </c>
      <c r="H133" s="30">
        <v>30.6313</v>
      </c>
      <c r="I133" s="29" t="s">
        <v>80</v>
      </c>
      <c r="J133" s="29">
        <f t="shared" si="4"/>
        <v>26803.03</v>
      </c>
      <c r="K133" s="38">
        <v>3629666</v>
      </c>
      <c r="L133" s="29" t="s">
        <v>81</v>
      </c>
      <c r="M133" s="29"/>
      <c r="N133" s="13"/>
      <c r="O133" s="39"/>
      <c r="P133" s="40"/>
    </row>
    <row r="134" spans="1:16" s="17" customFormat="1" ht="30" customHeight="1">
      <c r="A134" s="29">
        <v>25</v>
      </c>
      <c r="B134" s="29">
        <v>1</v>
      </c>
      <c r="C134" s="29">
        <v>501</v>
      </c>
      <c r="D134" s="29" t="s">
        <v>100</v>
      </c>
      <c r="E134" s="29" t="s">
        <v>103</v>
      </c>
      <c r="F134" s="30">
        <v>135.41999999999999</v>
      </c>
      <c r="G134" s="30">
        <v>104.78749999999999</v>
      </c>
      <c r="H134" s="30">
        <v>30.6313</v>
      </c>
      <c r="I134" s="29" t="s">
        <v>80</v>
      </c>
      <c r="J134" s="29">
        <f t="shared" si="4"/>
        <v>28877.49</v>
      </c>
      <c r="K134" s="38">
        <v>3910590</v>
      </c>
      <c r="L134" s="29" t="s">
        <v>81</v>
      </c>
      <c r="M134" s="29"/>
      <c r="N134" s="13"/>
      <c r="O134" s="39"/>
      <c r="P134" s="40"/>
    </row>
    <row r="135" spans="1:16" s="17" customFormat="1" ht="30" customHeight="1">
      <c r="A135" s="29">
        <v>25</v>
      </c>
      <c r="B135" s="29">
        <v>1</v>
      </c>
      <c r="C135" s="29">
        <v>601</v>
      </c>
      <c r="D135" s="29" t="s">
        <v>100</v>
      </c>
      <c r="E135" s="29" t="s">
        <v>103</v>
      </c>
      <c r="F135" s="30">
        <v>135.41999999999999</v>
      </c>
      <c r="G135" s="30">
        <v>104.78749999999999</v>
      </c>
      <c r="H135" s="30">
        <v>30.6313</v>
      </c>
      <c r="I135" s="29" t="s">
        <v>80</v>
      </c>
      <c r="J135" s="29">
        <f t="shared" si="4"/>
        <v>28930.69</v>
      </c>
      <c r="K135" s="38">
        <v>3917794</v>
      </c>
      <c r="L135" s="29" t="s">
        <v>81</v>
      </c>
      <c r="M135" s="29"/>
      <c r="N135" s="13"/>
      <c r="O135" s="39"/>
      <c r="P135" s="40"/>
    </row>
    <row r="136" spans="1:16" s="17" customFormat="1" ht="30" customHeight="1">
      <c r="A136" s="29">
        <v>25</v>
      </c>
      <c r="B136" s="29">
        <v>1</v>
      </c>
      <c r="C136" s="29">
        <v>701</v>
      </c>
      <c r="D136" s="29" t="s">
        <v>100</v>
      </c>
      <c r="E136" s="29" t="s">
        <v>103</v>
      </c>
      <c r="F136" s="30">
        <v>135.41999999999999</v>
      </c>
      <c r="G136" s="30">
        <v>104.78749999999999</v>
      </c>
      <c r="H136" s="30">
        <v>30.6313</v>
      </c>
      <c r="I136" s="29" t="s">
        <v>80</v>
      </c>
      <c r="J136" s="29">
        <f t="shared" si="4"/>
        <v>30154.09</v>
      </c>
      <c r="K136" s="38">
        <v>4083467</v>
      </c>
      <c r="L136" s="29" t="s">
        <v>81</v>
      </c>
      <c r="M136" s="29"/>
      <c r="N136" s="13"/>
      <c r="O136" s="39"/>
      <c r="P136" s="40"/>
    </row>
    <row r="137" spans="1:16" s="17" customFormat="1" ht="30" customHeight="1">
      <c r="A137" s="29">
        <v>25</v>
      </c>
      <c r="B137" s="29">
        <v>1</v>
      </c>
      <c r="C137" s="29">
        <v>801</v>
      </c>
      <c r="D137" s="29" t="s">
        <v>100</v>
      </c>
      <c r="E137" s="29" t="s">
        <v>103</v>
      </c>
      <c r="F137" s="30">
        <v>135.41999999999999</v>
      </c>
      <c r="G137" s="30">
        <v>104.78749999999999</v>
      </c>
      <c r="H137" s="30">
        <v>30.6313</v>
      </c>
      <c r="I137" s="29" t="s">
        <v>80</v>
      </c>
      <c r="J137" s="29">
        <f t="shared" si="4"/>
        <v>30207.279999999999</v>
      </c>
      <c r="K137" s="38">
        <v>4090670</v>
      </c>
      <c r="L137" s="29" t="s">
        <v>81</v>
      </c>
      <c r="M137" s="29"/>
      <c r="N137" s="13"/>
      <c r="O137" s="39"/>
      <c r="P137" s="40"/>
    </row>
    <row r="138" spans="1:16" s="17" customFormat="1" ht="30" customHeight="1">
      <c r="A138" s="29">
        <v>25</v>
      </c>
      <c r="B138" s="29">
        <v>1</v>
      </c>
      <c r="C138" s="29">
        <v>901</v>
      </c>
      <c r="D138" s="29" t="s">
        <v>100</v>
      </c>
      <c r="E138" s="29" t="s">
        <v>103</v>
      </c>
      <c r="F138" s="30">
        <v>135.41999999999999</v>
      </c>
      <c r="G138" s="30">
        <v>104.78749999999999</v>
      </c>
      <c r="H138" s="30">
        <v>30.6313</v>
      </c>
      <c r="I138" s="29" t="s">
        <v>80</v>
      </c>
      <c r="J138" s="29">
        <f t="shared" si="4"/>
        <v>30260.47</v>
      </c>
      <c r="K138" s="38">
        <v>4097873</v>
      </c>
      <c r="L138" s="29" t="s">
        <v>81</v>
      </c>
      <c r="M138" s="29"/>
      <c r="N138" s="13"/>
      <c r="O138" s="39"/>
      <c r="P138" s="40"/>
    </row>
    <row r="139" spans="1:16" s="17" customFormat="1" ht="30" customHeight="1">
      <c r="A139" s="29">
        <v>25</v>
      </c>
      <c r="B139" s="29">
        <v>1</v>
      </c>
      <c r="C139" s="29">
        <v>1001</v>
      </c>
      <c r="D139" s="29" t="s">
        <v>100</v>
      </c>
      <c r="E139" s="29" t="s">
        <v>103</v>
      </c>
      <c r="F139" s="30">
        <v>135.41999999999999</v>
      </c>
      <c r="G139" s="30">
        <v>104.78749999999999</v>
      </c>
      <c r="H139" s="30">
        <v>30.6313</v>
      </c>
      <c r="I139" s="29" t="s">
        <v>80</v>
      </c>
      <c r="J139" s="29">
        <f t="shared" si="4"/>
        <v>30313.67</v>
      </c>
      <c r="K139" s="38">
        <v>4105077</v>
      </c>
      <c r="L139" s="29" t="s">
        <v>81</v>
      </c>
      <c r="M139" s="29"/>
      <c r="N139" s="13"/>
      <c r="O139" s="39"/>
      <c r="P139" s="40"/>
    </row>
    <row r="140" spans="1:16" s="17" customFormat="1" ht="30" customHeight="1">
      <c r="A140" s="29">
        <v>25</v>
      </c>
      <c r="B140" s="29">
        <v>1</v>
      </c>
      <c r="C140" s="29">
        <v>1101</v>
      </c>
      <c r="D140" s="29" t="s">
        <v>100</v>
      </c>
      <c r="E140" s="29" t="s">
        <v>103</v>
      </c>
      <c r="F140" s="30">
        <v>135.41999999999999</v>
      </c>
      <c r="G140" s="30">
        <v>104.78749999999999</v>
      </c>
      <c r="H140" s="30">
        <v>30.6313</v>
      </c>
      <c r="I140" s="29" t="s">
        <v>80</v>
      </c>
      <c r="J140" s="29">
        <f t="shared" si="4"/>
        <v>30366.86</v>
      </c>
      <c r="K140" s="38">
        <v>4112280</v>
      </c>
      <c r="L140" s="29" t="s">
        <v>81</v>
      </c>
      <c r="M140" s="29"/>
      <c r="N140" s="13"/>
      <c r="O140" s="39"/>
      <c r="P140" s="40"/>
    </row>
    <row r="141" spans="1:16" s="17" customFormat="1" ht="30" customHeight="1">
      <c r="A141" s="29">
        <v>25</v>
      </c>
      <c r="B141" s="29">
        <v>1</v>
      </c>
      <c r="C141" s="29">
        <v>1201</v>
      </c>
      <c r="D141" s="29" t="s">
        <v>100</v>
      </c>
      <c r="E141" s="29" t="s">
        <v>103</v>
      </c>
      <c r="F141" s="30">
        <v>135.41999999999999</v>
      </c>
      <c r="G141" s="30">
        <v>104.78749999999999</v>
      </c>
      <c r="H141" s="30">
        <v>30.6313</v>
      </c>
      <c r="I141" s="29" t="s">
        <v>80</v>
      </c>
      <c r="J141" s="29">
        <f t="shared" si="4"/>
        <v>30420.05</v>
      </c>
      <c r="K141" s="38">
        <v>4119483</v>
      </c>
      <c r="L141" s="29" t="s">
        <v>81</v>
      </c>
      <c r="M141" s="29"/>
      <c r="N141" s="13"/>
      <c r="O141" s="39"/>
      <c r="P141" s="40"/>
    </row>
    <row r="142" spans="1:16" s="17" customFormat="1" ht="30" customHeight="1">
      <c r="A142" s="29">
        <v>25</v>
      </c>
      <c r="B142" s="29">
        <v>1</v>
      </c>
      <c r="C142" s="29">
        <v>1301</v>
      </c>
      <c r="D142" s="29" t="s">
        <v>100</v>
      </c>
      <c r="E142" s="29" t="s">
        <v>103</v>
      </c>
      <c r="F142" s="30">
        <v>135.41999999999999</v>
      </c>
      <c r="G142" s="30">
        <v>104.78749999999999</v>
      </c>
      <c r="H142" s="30">
        <v>30.6313</v>
      </c>
      <c r="I142" s="29" t="s">
        <v>80</v>
      </c>
      <c r="J142" s="29">
        <f t="shared" si="4"/>
        <v>29303.03</v>
      </c>
      <c r="K142" s="38">
        <v>3968216</v>
      </c>
      <c r="L142" s="29" t="s">
        <v>81</v>
      </c>
      <c r="M142" s="29"/>
      <c r="N142" s="13"/>
      <c r="O142" s="39"/>
      <c r="P142" s="40"/>
    </row>
    <row r="143" spans="1:16" s="17" customFormat="1" ht="30" customHeight="1">
      <c r="A143" s="29">
        <v>25</v>
      </c>
      <c r="B143" s="29">
        <v>1</v>
      </c>
      <c r="C143" s="29">
        <v>1401</v>
      </c>
      <c r="D143" s="29" t="s">
        <v>100</v>
      </c>
      <c r="E143" s="29" t="s">
        <v>103</v>
      </c>
      <c r="F143" s="30">
        <v>135.41999999999999</v>
      </c>
      <c r="G143" s="30">
        <v>104.78749999999999</v>
      </c>
      <c r="H143" s="30">
        <v>30.6313</v>
      </c>
      <c r="I143" s="29" t="s">
        <v>80</v>
      </c>
      <c r="J143" s="29">
        <f t="shared" si="4"/>
        <v>29356.22</v>
      </c>
      <c r="K143" s="38">
        <v>3975419</v>
      </c>
      <c r="L143" s="29" t="s">
        <v>81</v>
      </c>
      <c r="M143" s="29"/>
      <c r="N143" s="13"/>
      <c r="O143" s="39"/>
      <c r="P143" s="40"/>
    </row>
    <row r="144" spans="1:16" s="17" customFormat="1" ht="30" customHeight="1">
      <c r="A144" s="29">
        <v>25</v>
      </c>
      <c r="B144" s="29">
        <v>1</v>
      </c>
      <c r="C144" s="29">
        <v>1501</v>
      </c>
      <c r="D144" s="29" t="s">
        <v>100</v>
      </c>
      <c r="E144" s="29" t="s">
        <v>103</v>
      </c>
      <c r="F144" s="30">
        <v>135.41999999999999</v>
      </c>
      <c r="G144" s="30">
        <v>104.78749999999999</v>
      </c>
      <c r="H144" s="30">
        <v>30.6313</v>
      </c>
      <c r="I144" s="29" t="s">
        <v>80</v>
      </c>
      <c r="J144" s="29">
        <f t="shared" si="4"/>
        <v>29409.41</v>
      </c>
      <c r="K144" s="38">
        <v>3982622</v>
      </c>
      <c r="L144" s="29" t="s">
        <v>81</v>
      </c>
      <c r="M144" s="29"/>
      <c r="N144" s="13"/>
      <c r="O144" s="39"/>
      <c r="P144" s="40"/>
    </row>
    <row r="145" spans="1:16" s="17" customFormat="1" ht="30" customHeight="1">
      <c r="A145" s="29">
        <v>25</v>
      </c>
      <c r="B145" s="29">
        <v>1</v>
      </c>
      <c r="C145" s="29">
        <v>1601</v>
      </c>
      <c r="D145" s="29" t="s">
        <v>100</v>
      </c>
      <c r="E145" s="29" t="s">
        <v>103</v>
      </c>
      <c r="F145" s="30">
        <v>135.41999999999999</v>
      </c>
      <c r="G145" s="30">
        <v>104.78749999999999</v>
      </c>
      <c r="H145" s="30">
        <v>30.6313</v>
      </c>
      <c r="I145" s="29" t="s">
        <v>80</v>
      </c>
      <c r="J145" s="29">
        <f t="shared" si="4"/>
        <v>29462.61</v>
      </c>
      <c r="K145" s="38">
        <v>3989826</v>
      </c>
      <c r="L145" s="29" t="s">
        <v>81</v>
      </c>
      <c r="M145" s="29"/>
      <c r="N145" s="13"/>
      <c r="O145" s="39"/>
      <c r="P145" s="40"/>
    </row>
    <row r="146" spans="1:16" s="17" customFormat="1" ht="30" customHeight="1">
      <c r="A146" s="29">
        <v>25</v>
      </c>
      <c r="B146" s="29">
        <v>1</v>
      </c>
      <c r="C146" s="29">
        <v>1701</v>
      </c>
      <c r="D146" s="29" t="s">
        <v>100</v>
      </c>
      <c r="E146" s="29" t="s">
        <v>103</v>
      </c>
      <c r="F146" s="30">
        <v>135.41999999999999</v>
      </c>
      <c r="G146" s="30">
        <v>104.78749999999999</v>
      </c>
      <c r="H146" s="30">
        <v>30.6313</v>
      </c>
      <c r="I146" s="29" t="s">
        <v>80</v>
      </c>
      <c r="J146" s="29">
        <f t="shared" si="4"/>
        <v>26005.15</v>
      </c>
      <c r="K146" s="38">
        <v>3521618</v>
      </c>
      <c r="L146" s="29" t="s">
        <v>81</v>
      </c>
      <c r="M146" s="29"/>
      <c r="N146" s="13"/>
      <c r="O146" s="39"/>
      <c r="P146" s="40"/>
    </row>
    <row r="147" spans="1:16" s="17" customFormat="1" ht="30" customHeight="1">
      <c r="A147" s="29">
        <v>25</v>
      </c>
      <c r="B147" s="29">
        <v>1</v>
      </c>
      <c r="C147" s="29">
        <v>202</v>
      </c>
      <c r="D147" s="29" t="s">
        <v>100</v>
      </c>
      <c r="E147" s="29" t="s">
        <v>103</v>
      </c>
      <c r="F147" s="30">
        <v>135.81</v>
      </c>
      <c r="G147" s="30">
        <v>105.09</v>
      </c>
      <c r="H147" s="30">
        <v>30.7197</v>
      </c>
      <c r="I147" s="29" t="s">
        <v>80</v>
      </c>
      <c r="J147" s="29">
        <f t="shared" si="4"/>
        <v>21696.42</v>
      </c>
      <c r="K147" s="38">
        <v>2946591</v>
      </c>
      <c r="L147" s="29" t="s">
        <v>81</v>
      </c>
      <c r="M147" s="29"/>
      <c r="N147" s="13"/>
      <c r="O147" s="39"/>
      <c r="P147" s="40"/>
    </row>
    <row r="148" spans="1:16" s="17" customFormat="1" ht="30" customHeight="1">
      <c r="A148" s="29">
        <v>25</v>
      </c>
      <c r="B148" s="29">
        <v>1</v>
      </c>
      <c r="C148" s="29">
        <v>302</v>
      </c>
      <c r="D148" s="29" t="s">
        <v>100</v>
      </c>
      <c r="E148" s="29" t="s">
        <v>103</v>
      </c>
      <c r="F148" s="30">
        <v>135.81</v>
      </c>
      <c r="G148" s="30">
        <v>105.09</v>
      </c>
      <c r="H148" s="30">
        <v>30.7197</v>
      </c>
      <c r="I148" s="29" t="s">
        <v>80</v>
      </c>
      <c r="J148" s="29">
        <f t="shared" si="4"/>
        <v>23770.89</v>
      </c>
      <c r="K148" s="38">
        <v>3228324</v>
      </c>
      <c r="L148" s="29" t="s">
        <v>81</v>
      </c>
      <c r="M148" s="29"/>
      <c r="N148" s="13"/>
      <c r="O148" s="39"/>
      <c r="P148" s="40"/>
    </row>
    <row r="149" spans="1:16" s="17" customFormat="1" ht="30" customHeight="1">
      <c r="A149" s="29">
        <v>25</v>
      </c>
      <c r="B149" s="29">
        <v>1</v>
      </c>
      <c r="C149" s="29">
        <v>402</v>
      </c>
      <c r="D149" s="29" t="s">
        <v>100</v>
      </c>
      <c r="E149" s="29" t="s">
        <v>103</v>
      </c>
      <c r="F149" s="30">
        <v>135.81</v>
      </c>
      <c r="G149" s="30">
        <v>105.09</v>
      </c>
      <c r="H149" s="30">
        <v>30.7197</v>
      </c>
      <c r="I149" s="29" t="s">
        <v>80</v>
      </c>
      <c r="J149" s="29">
        <f t="shared" si="4"/>
        <v>25526.21</v>
      </c>
      <c r="K149" s="38">
        <v>3466715</v>
      </c>
      <c r="L149" s="29" t="s">
        <v>81</v>
      </c>
      <c r="M149" s="29"/>
      <c r="N149" s="13"/>
      <c r="O149" s="39"/>
      <c r="P149" s="40"/>
    </row>
    <row r="150" spans="1:16" s="17" customFormat="1" ht="30" customHeight="1">
      <c r="A150" s="29">
        <v>25</v>
      </c>
      <c r="B150" s="29">
        <v>1</v>
      </c>
      <c r="C150" s="29">
        <v>502</v>
      </c>
      <c r="D150" s="29" t="s">
        <v>100</v>
      </c>
      <c r="E150" s="29" t="s">
        <v>103</v>
      </c>
      <c r="F150" s="30">
        <v>135.81</v>
      </c>
      <c r="G150" s="30">
        <v>105.09</v>
      </c>
      <c r="H150" s="30">
        <v>30.7197</v>
      </c>
      <c r="I150" s="29" t="s">
        <v>80</v>
      </c>
      <c r="J150" s="29">
        <f t="shared" si="4"/>
        <v>27707.06</v>
      </c>
      <c r="K150" s="38">
        <v>3762896</v>
      </c>
      <c r="L150" s="29" t="s">
        <v>81</v>
      </c>
      <c r="M150" s="29"/>
      <c r="N150" s="13"/>
      <c r="O150" s="39"/>
      <c r="P150" s="40"/>
    </row>
    <row r="151" spans="1:16" s="17" customFormat="1" ht="30" customHeight="1">
      <c r="A151" s="29">
        <v>25</v>
      </c>
      <c r="B151" s="29">
        <v>1</v>
      </c>
      <c r="C151" s="29">
        <v>602</v>
      </c>
      <c r="D151" s="29" t="s">
        <v>100</v>
      </c>
      <c r="E151" s="29" t="s">
        <v>103</v>
      </c>
      <c r="F151" s="30">
        <v>135.81</v>
      </c>
      <c r="G151" s="30">
        <v>105.09</v>
      </c>
      <c r="H151" s="30">
        <v>30.7197</v>
      </c>
      <c r="I151" s="29" t="s">
        <v>80</v>
      </c>
      <c r="J151" s="29">
        <f t="shared" si="4"/>
        <v>27760.25</v>
      </c>
      <c r="K151" s="38">
        <v>3770120</v>
      </c>
      <c r="L151" s="29" t="s">
        <v>81</v>
      </c>
      <c r="M151" s="29"/>
      <c r="N151" s="13"/>
      <c r="O151" s="39"/>
      <c r="P151" s="40"/>
    </row>
    <row r="152" spans="1:16" s="17" customFormat="1" ht="30" customHeight="1">
      <c r="A152" s="29">
        <v>25</v>
      </c>
      <c r="B152" s="29">
        <v>1</v>
      </c>
      <c r="C152" s="29">
        <v>702</v>
      </c>
      <c r="D152" s="29" t="s">
        <v>100</v>
      </c>
      <c r="E152" s="29" t="s">
        <v>103</v>
      </c>
      <c r="F152" s="30">
        <v>135.81</v>
      </c>
      <c r="G152" s="30">
        <v>105.09</v>
      </c>
      <c r="H152" s="30">
        <v>30.7197</v>
      </c>
      <c r="I152" s="29" t="s">
        <v>80</v>
      </c>
      <c r="J152" s="29">
        <f t="shared" si="4"/>
        <v>28026.21</v>
      </c>
      <c r="K152" s="38">
        <v>3806239</v>
      </c>
      <c r="L152" s="29" t="s">
        <v>81</v>
      </c>
      <c r="M152" s="29"/>
      <c r="N152" s="13"/>
      <c r="O152" s="39"/>
      <c r="P152" s="40"/>
    </row>
    <row r="153" spans="1:16" s="17" customFormat="1" ht="30" customHeight="1">
      <c r="A153" s="29">
        <v>25</v>
      </c>
      <c r="B153" s="29">
        <v>1</v>
      </c>
      <c r="C153" s="29">
        <v>802</v>
      </c>
      <c r="D153" s="29" t="s">
        <v>100</v>
      </c>
      <c r="E153" s="29" t="s">
        <v>103</v>
      </c>
      <c r="F153" s="30">
        <v>135.81</v>
      </c>
      <c r="G153" s="30">
        <v>105.09</v>
      </c>
      <c r="H153" s="30">
        <v>30.7197</v>
      </c>
      <c r="I153" s="29" t="s">
        <v>80</v>
      </c>
      <c r="J153" s="29">
        <f t="shared" si="4"/>
        <v>28079.41</v>
      </c>
      <c r="K153" s="38">
        <v>3813464</v>
      </c>
      <c r="L153" s="29" t="s">
        <v>81</v>
      </c>
      <c r="M153" s="29"/>
      <c r="N153" s="13"/>
      <c r="O153" s="39"/>
      <c r="P153" s="40"/>
    </row>
    <row r="154" spans="1:16" s="17" customFormat="1" ht="30" customHeight="1">
      <c r="A154" s="29">
        <v>25</v>
      </c>
      <c r="B154" s="29">
        <v>1</v>
      </c>
      <c r="C154" s="29">
        <v>902</v>
      </c>
      <c r="D154" s="29" t="s">
        <v>100</v>
      </c>
      <c r="E154" s="29" t="s">
        <v>103</v>
      </c>
      <c r="F154" s="30">
        <v>135.81</v>
      </c>
      <c r="G154" s="30">
        <v>105.09</v>
      </c>
      <c r="H154" s="30">
        <v>30.7197</v>
      </c>
      <c r="I154" s="29" t="s">
        <v>80</v>
      </c>
      <c r="J154" s="29">
        <f t="shared" si="4"/>
        <v>28132.59</v>
      </c>
      <c r="K154" s="38">
        <v>3820687</v>
      </c>
      <c r="L154" s="29" t="s">
        <v>81</v>
      </c>
      <c r="M154" s="29"/>
      <c r="N154" s="13"/>
      <c r="O154" s="39"/>
      <c r="P154" s="40"/>
    </row>
    <row r="155" spans="1:16" s="17" customFormat="1" ht="30" customHeight="1">
      <c r="A155" s="29">
        <v>25</v>
      </c>
      <c r="B155" s="29">
        <v>1</v>
      </c>
      <c r="C155" s="29">
        <v>1002</v>
      </c>
      <c r="D155" s="29" t="s">
        <v>100</v>
      </c>
      <c r="E155" s="29" t="s">
        <v>103</v>
      </c>
      <c r="F155" s="30">
        <v>135.81</v>
      </c>
      <c r="G155" s="30">
        <v>105.09</v>
      </c>
      <c r="H155" s="30">
        <v>30.7197</v>
      </c>
      <c r="I155" s="29" t="s">
        <v>80</v>
      </c>
      <c r="J155" s="29">
        <f t="shared" si="4"/>
        <v>28185.79</v>
      </c>
      <c r="K155" s="38">
        <v>3827912</v>
      </c>
      <c r="L155" s="29" t="s">
        <v>81</v>
      </c>
      <c r="M155" s="29"/>
      <c r="N155" s="13"/>
      <c r="O155" s="39"/>
      <c r="P155" s="40"/>
    </row>
    <row r="156" spans="1:16" s="17" customFormat="1" ht="30" customHeight="1">
      <c r="A156" s="29">
        <v>25</v>
      </c>
      <c r="B156" s="29">
        <v>1</v>
      </c>
      <c r="C156" s="29">
        <v>1102</v>
      </c>
      <c r="D156" s="29" t="s">
        <v>100</v>
      </c>
      <c r="E156" s="29" t="s">
        <v>103</v>
      </c>
      <c r="F156" s="30">
        <v>135.81</v>
      </c>
      <c r="G156" s="30">
        <v>105.09</v>
      </c>
      <c r="H156" s="30">
        <v>30.7197</v>
      </c>
      <c r="I156" s="29" t="s">
        <v>80</v>
      </c>
      <c r="J156" s="29">
        <f t="shared" si="4"/>
        <v>28238.97</v>
      </c>
      <c r="K156" s="38">
        <v>3835135</v>
      </c>
      <c r="L156" s="29" t="s">
        <v>81</v>
      </c>
      <c r="M156" s="29"/>
      <c r="N156" s="13"/>
      <c r="O156" s="39"/>
      <c r="P156" s="40"/>
    </row>
    <row r="157" spans="1:16" s="17" customFormat="1" ht="30" customHeight="1">
      <c r="A157" s="29">
        <v>25</v>
      </c>
      <c r="B157" s="29">
        <v>1</v>
      </c>
      <c r="C157" s="29">
        <v>1202</v>
      </c>
      <c r="D157" s="29" t="s">
        <v>100</v>
      </c>
      <c r="E157" s="29" t="s">
        <v>103</v>
      </c>
      <c r="F157" s="30">
        <v>135.81</v>
      </c>
      <c r="G157" s="30">
        <v>105.09</v>
      </c>
      <c r="H157" s="30">
        <v>30.7197</v>
      </c>
      <c r="I157" s="29" t="s">
        <v>80</v>
      </c>
      <c r="J157" s="29">
        <f t="shared" si="4"/>
        <v>28292.17</v>
      </c>
      <c r="K157" s="38">
        <v>3842360</v>
      </c>
      <c r="L157" s="29" t="s">
        <v>81</v>
      </c>
      <c r="M157" s="29"/>
      <c r="N157" s="13"/>
      <c r="O157" s="39"/>
      <c r="P157" s="40"/>
    </row>
    <row r="158" spans="1:16" s="17" customFormat="1" ht="30" customHeight="1">
      <c r="A158" s="29">
        <v>25</v>
      </c>
      <c r="B158" s="29">
        <v>1</v>
      </c>
      <c r="C158" s="29">
        <v>1302</v>
      </c>
      <c r="D158" s="29" t="s">
        <v>100</v>
      </c>
      <c r="E158" s="29" t="s">
        <v>103</v>
      </c>
      <c r="F158" s="30">
        <v>135.81</v>
      </c>
      <c r="G158" s="30">
        <v>105.09</v>
      </c>
      <c r="H158" s="30">
        <v>30.7197</v>
      </c>
      <c r="I158" s="29" t="s">
        <v>80</v>
      </c>
      <c r="J158" s="29">
        <f t="shared" si="4"/>
        <v>28132.59</v>
      </c>
      <c r="K158" s="38">
        <v>3820687</v>
      </c>
      <c r="L158" s="29" t="s">
        <v>81</v>
      </c>
      <c r="M158" s="29"/>
      <c r="N158" s="13"/>
      <c r="O158" s="39"/>
      <c r="P158" s="40"/>
    </row>
    <row r="159" spans="1:16" s="17" customFormat="1" ht="30" customHeight="1">
      <c r="A159" s="29">
        <v>25</v>
      </c>
      <c r="B159" s="29">
        <v>1</v>
      </c>
      <c r="C159" s="29">
        <v>1402</v>
      </c>
      <c r="D159" s="29" t="s">
        <v>100</v>
      </c>
      <c r="E159" s="29" t="s">
        <v>103</v>
      </c>
      <c r="F159" s="30">
        <v>135.81</v>
      </c>
      <c r="G159" s="30">
        <v>105.09</v>
      </c>
      <c r="H159" s="30">
        <v>30.7197</v>
      </c>
      <c r="I159" s="29" t="s">
        <v>80</v>
      </c>
      <c r="J159" s="29">
        <f t="shared" si="4"/>
        <v>28185.79</v>
      </c>
      <c r="K159" s="38">
        <v>3827912</v>
      </c>
      <c r="L159" s="29" t="s">
        <v>81</v>
      </c>
      <c r="M159" s="29"/>
      <c r="N159" s="13"/>
      <c r="O159" s="39"/>
      <c r="P159" s="40"/>
    </row>
    <row r="160" spans="1:16" s="17" customFormat="1" ht="30" customHeight="1">
      <c r="A160" s="29">
        <v>25</v>
      </c>
      <c r="B160" s="29">
        <v>1</v>
      </c>
      <c r="C160" s="29">
        <v>1502</v>
      </c>
      <c r="D160" s="29" t="s">
        <v>100</v>
      </c>
      <c r="E160" s="29" t="s">
        <v>103</v>
      </c>
      <c r="F160" s="30">
        <v>135.81</v>
      </c>
      <c r="G160" s="30">
        <v>105.09</v>
      </c>
      <c r="H160" s="30">
        <v>30.7197</v>
      </c>
      <c r="I160" s="29" t="s">
        <v>80</v>
      </c>
      <c r="J160" s="29">
        <f t="shared" si="4"/>
        <v>28238.97</v>
      </c>
      <c r="K160" s="38">
        <v>3835135</v>
      </c>
      <c r="L160" s="29" t="s">
        <v>81</v>
      </c>
      <c r="M160" s="29"/>
      <c r="N160" s="13"/>
      <c r="O160" s="39"/>
      <c r="P160" s="40"/>
    </row>
    <row r="161" spans="1:16" s="17" customFormat="1" ht="30" customHeight="1">
      <c r="A161" s="29">
        <v>25</v>
      </c>
      <c r="B161" s="29">
        <v>1</v>
      </c>
      <c r="C161" s="29">
        <v>1602</v>
      </c>
      <c r="D161" s="29" t="s">
        <v>100</v>
      </c>
      <c r="E161" s="29" t="s">
        <v>103</v>
      </c>
      <c r="F161" s="30">
        <v>135.81</v>
      </c>
      <c r="G161" s="30">
        <v>105.09</v>
      </c>
      <c r="H161" s="30">
        <v>30.7197</v>
      </c>
      <c r="I161" s="29" t="s">
        <v>80</v>
      </c>
      <c r="J161" s="29">
        <f t="shared" si="4"/>
        <v>28292.17</v>
      </c>
      <c r="K161" s="38">
        <v>3842360</v>
      </c>
      <c r="L161" s="29" t="s">
        <v>81</v>
      </c>
      <c r="M161" s="29"/>
      <c r="N161" s="13"/>
      <c r="O161" s="39"/>
      <c r="P161" s="40"/>
    </row>
    <row r="162" spans="1:16" s="17" customFormat="1" ht="30" customHeight="1">
      <c r="A162" s="29">
        <v>25</v>
      </c>
      <c r="B162" s="29">
        <v>1</v>
      </c>
      <c r="C162" s="29">
        <v>1702</v>
      </c>
      <c r="D162" s="29" t="s">
        <v>100</v>
      </c>
      <c r="E162" s="29" t="s">
        <v>103</v>
      </c>
      <c r="F162" s="30">
        <v>135.81</v>
      </c>
      <c r="G162" s="30">
        <v>105.09</v>
      </c>
      <c r="H162" s="30">
        <v>30.7197</v>
      </c>
      <c r="I162" s="29" t="s">
        <v>80</v>
      </c>
      <c r="J162" s="29">
        <f t="shared" si="4"/>
        <v>24834.720000000001</v>
      </c>
      <c r="K162" s="38">
        <v>3372803</v>
      </c>
      <c r="L162" s="29" t="s">
        <v>81</v>
      </c>
      <c r="M162" s="29"/>
      <c r="N162" s="13"/>
      <c r="O162" s="39"/>
      <c r="P162" s="40"/>
    </row>
    <row r="163" spans="1:16" s="17" customFormat="1" ht="30" customHeight="1">
      <c r="A163" s="29">
        <v>26</v>
      </c>
      <c r="B163" s="29">
        <v>1</v>
      </c>
      <c r="C163" s="29">
        <v>201</v>
      </c>
      <c r="D163" s="29" t="s">
        <v>100</v>
      </c>
      <c r="E163" s="29" t="s">
        <v>104</v>
      </c>
      <c r="F163" s="30">
        <v>176.93</v>
      </c>
      <c r="G163" s="30">
        <v>145.72</v>
      </c>
      <c r="H163" s="30">
        <v>31.205300000000001</v>
      </c>
      <c r="I163" s="29" t="s">
        <v>80</v>
      </c>
      <c r="J163" s="29">
        <f t="shared" ref="J163:J192" si="5">ROUND(K163/F163,2)</f>
        <v>21380.34</v>
      </c>
      <c r="K163" s="38">
        <v>3782824</v>
      </c>
      <c r="L163" s="29" t="s">
        <v>81</v>
      </c>
      <c r="M163" s="29"/>
      <c r="N163" s="13"/>
      <c r="O163" s="39"/>
      <c r="P163" s="40"/>
    </row>
    <row r="164" spans="1:16" s="17" customFormat="1" ht="30" customHeight="1">
      <c r="A164" s="29">
        <v>26</v>
      </c>
      <c r="B164" s="29">
        <v>1</v>
      </c>
      <c r="C164" s="29">
        <v>301</v>
      </c>
      <c r="D164" s="29" t="s">
        <v>100</v>
      </c>
      <c r="E164" s="29" t="s">
        <v>104</v>
      </c>
      <c r="F164" s="30">
        <v>176.93</v>
      </c>
      <c r="G164" s="30">
        <v>145.72</v>
      </c>
      <c r="H164" s="30">
        <v>31.205300000000001</v>
      </c>
      <c r="I164" s="29" t="s">
        <v>80</v>
      </c>
      <c r="J164" s="29">
        <f t="shared" si="5"/>
        <v>22710.13</v>
      </c>
      <c r="K164" s="38">
        <v>4018103</v>
      </c>
      <c r="L164" s="29" t="s">
        <v>81</v>
      </c>
      <c r="M164" s="29"/>
      <c r="N164" s="13"/>
      <c r="O164" s="39"/>
      <c r="P164" s="40"/>
    </row>
    <row r="165" spans="1:16" s="17" customFormat="1" ht="30" customHeight="1">
      <c r="A165" s="29">
        <v>26</v>
      </c>
      <c r="B165" s="29">
        <v>1</v>
      </c>
      <c r="C165" s="29">
        <v>401</v>
      </c>
      <c r="D165" s="29" t="s">
        <v>100</v>
      </c>
      <c r="E165" s="29" t="s">
        <v>104</v>
      </c>
      <c r="F165" s="30">
        <v>176.93</v>
      </c>
      <c r="G165" s="30">
        <v>145.72</v>
      </c>
      <c r="H165" s="30">
        <v>31.205300000000001</v>
      </c>
      <c r="I165" s="29" t="s">
        <v>80</v>
      </c>
      <c r="J165" s="29">
        <f t="shared" si="5"/>
        <v>23933.54</v>
      </c>
      <c r="K165" s="38">
        <v>4234561</v>
      </c>
      <c r="L165" s="29" t="s">
        <v>81</v>
      </c>
      <c r="M165" s="29"/>
      <c r="N165" s="13"/>
      <c r="O165" s="39"/>
      <c r="P165" s="40"/>
    </row>
    <row r="166" spans="1:16" s="17" customFormat="1" ht="30" customHeight="1">
      <c r="A166" s="29">
        <v>26</v>
      </c>
      <c r="B166" s="29">
        <v>1</v>
      </c>
      <c r="C166" s="29">
        <v>501</v>
      </c>
      <c r="D166" s="29" t="s">
        <v>100</v>
      </c>
      <c r="E166" s="29" t="s">
        <v>104</v>
      </c>
      <c r="F166" s="30">
        <v>176.93</v>
      </c>
      <c r="G166" s="30">
        <v>145.72</v>
      </c>
      <c r="H166" s="30">
        <v>31.205300000000001</v>
      </c>
      <c r="I166" s="29" t="s">
        <v>80</v>
      </c>
      <c r="J166" s="29">
        <f t="shared" si="5"/>
        <v>28242.04</v>
      </c>
      <c r="K166" s="38">
        <v>4996865</v>
      </c>
      <c r="L166" s="29" t="s">
        <v>81</v>
      </c>
      <c r="M166" s="29"/>
      <c r="N166" s="13"/>
      <c r="O166" s="39"/>
      <c r="P166" s="40"/>
    </row>
    <row r="167" spans="1:16" s="17" customFormat="1" ht="30" customHeight="1">
      <c r="A167" s="29">
        <v>26</v>
      </c>
      <c r="B167" s="29">
        <v>1</v>
      </c>
      <c r="C167" s="29">
        <v>601</v>
      </c>
      <c r="D167" s="29" t="s">
        <v>100</v>
      </c>
      <c r="E167" s="29" t="s">
        <v>104</v>
      </c>
      <c r="F167" s="30">
        <v>176.93</v>
      </c>
      <c r="G167" s="30">
        <v>145.72</v>
      </c>
      <c r="H167" s="30">
        <v>31.205300000000001</v>
      </c>
      <c r="I167" s="29" t="s">
        <v>80</v>
      </c>
      <c r="J167" s="29">
        <f t="shared" si="5"/>
        <v>28295.24</v>
      </c>
      <c r="K167" s="38">
        <v>5006277</v>
      </c>
      <c r="L167" s="29" t="s">
        <v>81</v>
      </c>
      <c r="M167" s="29"/>
      <c r="N167" s="13"/>
      <c r="O167" s="39"/>
      <c r="P167" s="40"/>
    </row>
    <row r="168" spans="1:16" s="17" customFormat="1" ht="30" customHeight="1">
      <c r="A168" s="29">
        <v>26</v>
      </c>
      <c r="B168" s="29">
        <v>1</v>
      </c>
      <c r="C168" s="29">
        <v>701</v>
      </c>
      <c r="D168" s="29" t="s">
        <v>100</v>
      </c>
      <c r="E168" s="29" t="s">
        <v>104</v>
      </c>
      <c r="F168" s="30">
        <v>176.93</v>
      </c>
      <c r="G168" s="30">
        <v>145.72</v>
      </c>
      <c r="H168" s="30">
        <v>31.205300000000001</v>
      </c>
      <c r="I168" s="29" t="s">
        <v>80</v>
      </c>
      <c r="J168" s="29">
        <f t="shared" si="5"/>
        <v>29093.11</v>
      </c>
      <c r="K168" s="38">
        <v>5147444</v>
      </c>
      <c r="L168" s="29" t="s">
        <v>81</v>
      </c>
      <c r="M168" s="29"/>
      <c r="N168" s="13"/>
      <c r="O168" s="39"/>
      <c r="P168" s="40"/>
    </row>
    <row r="169" spans="1:16" s="17" customFormat="1" ht="30" customHeight="1">
      <c r="A169" s="29">
        <v>26</v>
      </c>
      <c r="B169" s="29">
        <v>1</v>
      </c>
      <c r="C169" s="29">
        <v>801</v>
      </c>
      <c r="D169" s="29" t="s">
        <v>100</v>
      </c>
      <c r="E169" s="29" t="s">
        <v>104</v>
      </c>
      <c r="F169" s="30">
        <v>176.93</v>
      </c>
      <c r="G169" s="30">
        <v>145.72</v>
      </c>
      <c r="H169" s="30">
        <v>31.205300000000001</v>
      </c>
      <c r="I169" s="29" t="s">
        <v>80</v>
      </c>
      <c r="J169" s="29">
        <f t="shared" si="5"/>
        <v>29146.3</v>
      </c>
      <c r="K169" s="38">
        <v>5156855</v>
      </c>
      <c r="L169" s="29" t="s">
        <v>81</v>
      </c>
      <c r="M169" s="29"/>
      <c r="N169" s="13"/>
      <c r="O169" s="39"/>
      <c r="P169" s="40"/>
    </row>
    <row r="170" spans="1:16" s="17" customFormat="1" ht="30" customHeight="1">
      <c r="A170" s="29">
        <v>26</v>
      </c>
      <c r="B170" s="29">
        <v>1</v>
      </c>
      <c r="C170" s="29">
        <v>901</v>
      </c>
      <c r="D170" s="29" t="s">
        <v>100</v>
      </c>
      <c r="E170" s="29" t="s">
        <v>104</v>
      </c>
      <c r="F170" s="30">
        <v>176.93</v>
      </c>
      <c r="G170" s="30">
        <v>145.72</v>
      </c>
      <c r="H170" s="30">
        <v>31.205300000000001</v>
      </c>
      <c r="I170" s="29" t="s">
        <v>80</v>
      </c>
      <c r="J170" s="29">
        <f t="shared" si="5"/>
        <v>29199.49</v>
      </c>
      <c r="K170" s="38">
        <v>5166266</v>
      </c>
      <c r="L170" s="29" t="s">
        <v>81</v>
      </c>
      <c r="M170" s="29"/>
      <c r="N170" s="13"/>
      <c r="O170" s="39"/>
      <c r="P170" s="40"/>
    </row>
    <row r="171" spans="1:16" s="17" customFormat="1" ht="30" customHeight="1">
      <c r="A171" s="29">
        <v>26</v>
      </c>
      <c r="B171" s="29">
        <v>1</v>
      </c>
      <c r="C171" s="29">
        <v>1001</v>
      </c>
      <c r="D171" s="29" t="s">
        <v>100</v>
      </c>
      <c r="E171" s="29" t="s">
        <v>104</v>
      </c>
      <c r="F171" s="30">
        <v>176.93</v>
      </c>
      <c r="G171" s="30">
        <v>145.72</v>
      </c>
      <c r="H171" s="30">
        <v>31.205300000000001</v>
      </c>
      <c r="I171" s="29" t="s">
        <v>80</v>
      </c>
      <c r="J171" s="29">
        <f t="shared" si="5"/>
        <v>29252.69</v>
      </c>
      <c r="K171" s="38">
        <v>5175678</v>
      </c>
      <c r="L171" s="29" t="s">
        <v>81</v>
      </c>
      <c r="M171" s="29"/>
      <c r="N171" s="13"/>
      <c r="O171" s="39"/>
      <c r="P171" s="40"/>
    </row>
    <row r="172" spans="1:16" s="17" customFormat="1" ht="30" customHeight="1">
      <c r="A172" s="29">
        <v>26</v>
      </c>
      <c r="B172" s="29">
        <v>1</v>
      </c>
      <c r="C172" s="29">
        <v>1101</v>
      </c>
      <c r="D172" s="29" t="s">
        <v>100</v>
      </c>
      <c r="E172" s="29" t="s">
        <v>104</v>
      </c>
      <c r="F172" s="30">
        <v>176.93</v>
      </c>
      <c r="G172" s="30">
        <v>145.72</v>
      </c>
      <c r="H172" s="30">
        <v>31.205300000000001</v>
      </c>
      <c r="I172" s="29" t="s">
        <v>80</v>
      </c>
      <c r="J172" s="29">
        <f t="shared" si="5"/>
        <v>29305.87</v>
      </c>
      <c r="K172" s="38">
        <v>5185088</v>
      </c>
      <c r="L172" s="29" t="s">
        <v>81</v>
      </c>
      <c r="M172" s="29"/>
      <c r="N172" s="13"/>
      <c r="O172" s="39"/>
      <c r="P172" s="40"/>
    </row>
    <row r="173" spans="1:16" s="17" customFormat="1" ht="30" customHeight="1">
      <c r="A173" s="29">
        <v>26</v>
      </c>
      <c r="B173" s="29">
        <v>1</v>
      </c>
      <c r="C173" s="29">
        <v>1201</v>
      </c>
      <c r="D173" s="29" t="s">
        <v>100</v>
      </c>
      <c r="E173" s="29" t="s">
        <v>104</v>
      </c>
      <c r="F173" s="30">
        <v>176.93</v>
      </c>
      <c r="G173" s="30">
        <v>145.72</v>
      </c>
      <c r="H173" s="30">
        <v>31.205300000000001</v>
      </c>
      <c r="I173" s="29" t="s">
        <v>80</v>
      </c>
      <c r="J173" s="29">
        <f t="shared" si="5"/>
        <v>29359.07</v>
      </c>
      <c r="K173" s="38">
        <v>5194500</v>
      </c>
      <c r="L173" s="29" t="s">
        <v>81</v>
      </c>
      <c r="M173" s="29"/>
      <c r="N173" s="13"/>
      <c r="O173" s="39"/>
      <c r="P173" s="40"/>
    </row>
    <row r="174" spans="1:16" s="17" customFormat="1" ht="30" customHeight="1">
      <c r="A174" s="29">
        <v>26</v>
      </c>
      <c r="B174" s="29">
        <v>1</v>
      </c>
      <c r="C174" s="29">
        <v>1301</v>
      </c>
      <c r="D174" s="29" t="s">
        <v>100</v>
      </c>
      <c r="E174" s="29" t="s">
        <v>104</v>
      </c>
      <c r="F174" s="30">
        <v>176.93</v>
      </c>
      <c r="G174" s="30">
        <v>145.72</v>
      </c>
      <c r="H174" s="30">
        <v>31.205300000000001</v>
      </c>
      <c r="I174" s="29" t="s">
        <v>80</v>
      </c>
      <c r="J174" s="29">
        <f t="shared" si="5"/>
        <v>28667.57</v>
      </c>
      <c r="K174" s="38">
        <v>5072154</v>
      </c>
      <c r="L174" s="29" t="s">
        <v>81</v>
      </c>
      <c r="M174" s="29"/>
      <c r="N174" s="13"/>
      <c r="O174" s="39"/>
      <c r="P174" s="40"/>
    </row>
    <row r="175" spans="1:16" s="17" customFormat="1" ht="30" customHeight="1">
      <c r="A175" s="29">
        <v>26</v>
      </c>
      <c r="B175" s="29">
        <v>1</v>
      </c>
      <c r="C175" s="29">
        <v>1401</v>
      </c>
      <c r="D175" s="29" t="s">
        <v>100</v>
      </c>
      <c r="E175" s="29" t="s">
        <v>104</v>
      </c>
      <c r="F175" s="30">
        <v>176.93</v>
      </c>
      <c r="G175" s="30">
        <v>145.72</v>
      </c>
      <c r="H175" s="30">
        <v>31.205300000000001</v>
      </c>
      <c r="I175" s="29" t="s">
        <v>80</v>
      </c>
      <c r="J175" s="29">
        <f t="shared" si="5"/>
        <v>28720.77</v>
      </c>
      <c r="K175" s="38">
        <v>5081566</v>
      </c>
      <c r="L175" s="29" t="s">
        <v>81</v>
      </c>
      <c r="M175" s="29"/>
      <c r="N175" s="13"/>
      <c r="O175" s="39"/>
      <c r="P175" s="40"/>
    </row>
    <row r="176" spans="1:16" s="17" customFormat="1" ht="30" customHeight="1">
      <c r="A176" s="29">
        <v>26</v>
      </c>
      <c r="B176" s="29">
        <v>1</v>
      </c>
      <c r="C176" s="29">
        <v>1501</v>
      </c>
      <c r="D176" s="29" t="s">
        <v>100</v>
      </c>
      <c r="E176" s="29" t="s">
        <v>104</v>
      </c>
      <c r="F176" s="30">
        <v>176.93</v>
      </c>
      <c r="G176" s="30">
        <v>145.72</v>
      </c>
      <c r="H176" s="30">
        <v>31.205300000000001</v>
      </c>
      <c r="I176" s="29" t="s">
        <v>80</v>
      </c>
      <c r="J176" s="29">
        <f t="shared" si="5"/>
        <v>28773.96</v>
      </c>
      <c r="K176" s="38">
        <v>5090977</v>
      </c>
      <c r="L176" s="29" t="s">
        <v>81</v>
      </c>
      <c r="M176" s="29"/>
      <c r="N176" s="13"/>
      <c r="O176" s="39"/>
      <c r="P176" s="40"/>
    </row>
    <row r="177" spans="1:16" s="17" customFormat="1" ht="30" customHeight="1">
      <c r="A177" s="29">
        <v>26</v>
      </c>
      <c r="B177" s="29">
        <v>1</v>
      </c>
      <c r="C177" s="29">
        <v>1601</v>
      </c>
      <c r="D177" s="29" t="s">
        <v>100</v>
      </c>
      <c r="E177" s="29" t="s">
        <v>104</v>
      </c>
      <c r="F177" s="30">
        <v>176.93</v>
      </c>
      <c r="G177" s="30">
        <v>145.72</v>
      </c>
      <c r="H177" s="30">
        <v>31.205300000000001</v>
      </c>
      <c r="I177" s="29" t="s">
        <v>80</v>
      </c>
      <c r="J177" s="29">
        <f t="shared" si="5"/>
        <v>25422.9</v>
      </c>
      <c r="K177" s="38">
        <v>4498073</v>
      </c>
      <c r="L177" s="29" t="s">
        <v>81</v>
      </c>
      <c r="M177" s="29"/>
      <c r="N177" s="13"/>
      <c r="O177" s="39"/>
      <c r="P177" s="40"/>
    </row>
    <row r="178" spans="1:16" s="17" customFormat="1" ht="30" customHeight="1">
      <c r="A178" s="29">
        <v>26</v>
      </c>
      <c r="B178" s="29">
        <v>1</v>
      </c>
      <c r="C178" s="29">
        <v>202</v>
      </c>
      <c r="D178" s="29" t="s">
        <v>100</v>
      </c>
      <c r="E178" s="29" t="s">
        <v>104</v>
      </c>
      <c r="F178" s="30">
        <v>176.5</v>
      </c>
      <c r="G178" s="30">
        <v>145.37</v>
      </c>
      <c r="H178" s="30">
        <v>31.130400000000002</v>
      </c>
      <c r="I178" s="29" t="s">
        <v>80</v>
      </c>
      <c r="J178" s="29">
        <f t="shared" si="5"/>
        <v>19891.13</v>
      </c>
      <c r="K178" s="38">
        <v>3510784</v>
      </c>
      <c r="L178" s="29" t="s">
        <v>81</v>
      </c>
      <c r="M178" s="29"/>
      <c r="N178" s="13"/>
      <c r="O178" s="39"/>
      <c r="P178" s="40"/>
    </row>
    <row r="179" spans="1:16" s="17" customFormat="1" ht="30" customHeight="1">
      <c r="A179" s="29">
        <v>26</v>
      </c>
      <c r="B179" s="29">
        <v>1</v>
      </c>
      <c r="C179" s="29">
        <v>302</v>
      </c>
      <c r="D179" s="29" t="s">
        <v>100</v>
      </c>
      <c r="E179" s="29" t="s">
        <v>104</v>
      </c>
      <c r="F179" s="30">
        <v>176.5</v>
      </c>
      <c r="G179" s="30">
        <v>145.37</v>
      </c>
      <c r="H179" s="30">
        <v>31.130400000000002</v>
      </c>
      <c r="I179" s="29" t="s">
        <v>80</v>
      </c>
      <c r="J179" s="29">
        <f t="shared" si="5"/>
        <v>21433.68</v>
      </c>
      <c r="K179" s="38">
        <v>3783045</v>
      </c>
      <c r="L179" s="29" t="s">
        <v>81</v>
      </c>
      <c r="M179" s="29"/>
      <c r="N179" s="13"/>
      <c r="O179" s="39"/>
      <c r="P179" s="40"/>
    </row>
    <row r="180" spans="1:16" s="17" customFormat="1" ht="30" customHeight="1">
      <c r="A180" s="29">
        <v>26</v>
      </c>
      <c r="B180" s="29">
        <v>1</v>
      </c>
      <c r="C180" s="29">
        <v>402</v>
      </c>
      <c r="D180" s="29" t="s">
        <v>100</v>
      </c>
      <c r="E180" s="29" t="s">
        <v>104</v>
      </c>
      <c r="F180" s="30">
        <v>176.5</v>
      </c>
      <c r="G180" s="30">
        <v>145.37</v>
      </c>
      <c r="H180" s="30">
        <v>31.130400000000002</v>
      </c>
      <c r="I180" s="29" t="s">
        <v>80</v>
      </c>
      <c r="J180" s="29">
        <f t="shared" si="5"/>
        <v>22869.85</v>
      </c>
      <c r="K180" s="38">
        <v>4036529</v>
      </c>
      <c r="L180" s="29" t="s">
        <v>81</v>
      </c>
      <c r="M180" s="29"/>
      <c r="N180" s="13"/>
      <c r="O180" s="39"/>
      <c r="P180" s="40"/>
    </row>
    <row r="181" spans="1:16" s="17" customFormat="1" ht="30" customHeight="1">
      <c r="A181" s="29">
        <v>26</v>
      </c>
      <c r="B181" s="29">
        <v>1</v>
      </c>
      <c r="C181" s="29">
        <v>502</v>
      </c>
      <c r="D181" s="29" t="s">
        <v>100</v>
      </c>
      <c r="E181" s="29" t="s">
        <v>104</v>
      </c>
      <c r="F181" s="30">
        <v>176.5</v>
      </c>
      <c r="G181" s="30">
        <v>145.37</v>
      </c>
      <c r="H181" s="30">
        <v>31.130400000000002</v>
      </c>
      <c r="I181" s="29" t="s">
        <v>80</v>
      </c>
      <c r="J181" s="29">
        <f t="shared" si="5"/>
        <v>27284.74</v>
      </c>
      <c r="K181" s="38">
        <v>4815757</v>
      </c>
      <c r="L181" s="29" t="s">
        <v>81</v>
      </c>
      <c r="M181" s="29"/>
      <c r="N181" s="13"/>
      <c r="O181" s="39"/>
      <c r="P181" s="40"/>
    </row>
    <row r="182" spans="1:16" s="17" customFormat="1" ht="30" customHeight="1">
      <c r="A182" s="29">
        <v>26</v>
      </c>
      <c r="B182" s="29">
        <v>1</v>
      </c>
      <c r="C182" s="29">
        <v>602</v>
      </c>
      <c r="D182" s="29" t="s">
        <v>100</v>
      </c>
      <c r="E182" s="29" t="s">
        <v>104</v>
      </c>
      <c r="F182" s="30">
        <v>176.5</v>
      </c>
      <c r="G182" s="30">
        <v>145.37</v>
      </c>
      <c r="H182" s="30">
        <v>31.130400000000002</v>
      </c>
      <c r="I182" s="29" t="s">
        <v>80</v>
      </c>
      <c r="J182" s="29">
        <f t="shared" si="5"/>
        <v>27337.94</v>
      </c>
      <c r="K182" s="38">
        <v>4825146</v>
      </c>
      <c r="L182" s="29" t="s">
        <v>81</v>
      </c>
      <c r="M182" s="29"/>
      <c r="N182" s="13"/>
      <c r="O182" s="39"/>
      <c r="P182" s="40"/>
    </row>
    <row r="183" spans="1:16" s="17" customFormat="1" ht="30" customHeight="1">
      <c r="A183" s="29">
        <v>26</v>
      </c>
      <c r="B183" s="29">
        <v>1</v>
      </c>
      <c r="C183" s="29">
        <v>702</v>
      </c>
      <c r="D183" s="29" t="s">
        <v>100</v>
      </c>
      <c r="E183" s="29" t="s">
        <v>104</v>
      </c>
      <c r="F183" s="30">
        <v>176.5</v>
      </c>
      <c r="G183" s="30">
        <v>145.37</v>
      </c>
      <c r="H183" s="30">
        <v>31.130400000000002</v>
      </c>
      <c r="I183" s="29" t="s">
        <v>80</v>
      </c>
      <c r="J183" s="29">
        <f t="shared" si="5"/>
        <v>27603.89</v>
      </c>
      <c r="K183" s="38">
        <v>4872087</v>
      </c>
      <c r="L183" s="29" t="s">
        <v>81</v>
      </c>
      <c r="M183" s="29"/>
      <c r="N183" s="13"/>
      <c r="O183" s="39"/>
      <c r="P183" s="40"/>
    </row>
    <row r="184" spans="1:16" s="17" customFormat="1" ht="30" customHeight="1">
      <c r="A184" s="29">
        <v>26</v>
      </c>
      <c r="B184" s="29">
        <v>1</v>
      </c>
      <c r="C184" s="29">
        <v>802</v>
      </c>
      <c r="D184" s="29" t="s">
        <v>100</v>
      </c>
      <c r="E184" s="29" t="s">
        <v>104</v>
      </c>
      <c r="F184" s="30">
        <v>176.5</v>
      </c>
      <c r="G184" s="30">
        <v>145.37</v>
      </c>
      <c r="H184" s="30">
        <v>31.130400000000002</v>
      </c>
      <c r="I184" s="29" t="s">
        <v>80</v>
      </c>
      <c r="J184" s="29">
        <f t="shared" si="5"/>
        <v>27657.09</v>
      </c>
      <c r="K184" s="38">
        <v>4881476</v>
      </c>
      <c r="L184" s="29" t="s">
        <v>81</v>
      </c>
      <c r="M184" s="29"/>
      <c r="N184" s="13"/>
      <c r="O184" s="39"/>
      <c r="P184" s="40"/>
    </row>
    <row r="185" spans="1:16" s="17" customFormat="1" ht="30" customHeight="1">
      <c r="A185" s="29">
        <v>26</v>
      </c>
      <c r="B185" s="29">
        <v>1</v>
      </c>
      <c r="C185" s="29">
        <v>902</v>
      </c>
      <c r="D185" s="29" t="s">
        <v>100</v>
      </c>
      <c r="E185" s="29" t="s">
        <v>104</v>
      </c>
      <c r="F185" s="30">
        <v>176.5</v>
      </c>
      <c r="G185" s="30">
        <v>145.37</v>
      </c>
      <c r="H185" s="30">
        <v>31.130400000000002</v>
      </c>
      <c r="I185" s="29" t="s">
        <v>80</v>
      </c>
      <c r="J185" s="29">
        <f t="shared" si="5"/>
        <v>27710.28</v>
      </c>
      <c r="K185" s="38">
        <v>4890864</v>
      </c>
      <c r="L185" s="29" t="s">
        <v>81</v>
      </c>
      <c r="M185" s="29"/>
      <c r="N185" s="13"/>
      <c r="O185" s="39"/>
      <c r="P185" s="40"/>
    </row>
    <row r="186" spans="1:16" s="17" customFormat="1" ht="30" customHeight="1">
      <c r="A186" s="29">
        <v>26</v>
      </c>
      <c r="B186" s="29">
        <v>1</v>
      </c>
      <c r="C186" s="29">
        <v>1002</v>
      </c>
      <c r="D186" s="29" t="s">
        <v>100</v>
      </c>
      <c r="E186" s="29" t="s">
        <v>104</v>
      </c>
      <c r="F186" s="30">
        <v>176.5</v>
      </c>
      <c r="G186" s="30">
        <v>145.37</v>
      </c>
      <c r="H186" s="30">
        <v>31.130400000000002</v>
      </c>
      <c r="I186" s="29" t="s">
        <v>80</v>
      </c>
      <c r="J186" s="29">
        <f t="shared" si="5"/>
        <v>27763.47</v>
      </c>
      <c r="K186" s="38">
        <v>4900252</v>
      </c>
      <c r="L186" s="29" t="s">
        <v>81</v>
      </c>
      <c r="M186" s="29"/>
      <c r="N186" s="13"/>
      <c r="O186" s="39"/>
      <c r="P186" s="40"/>
    </row>
    <row r="187" spans="1:16" s="17" customFormat="1" ht="30" customHeight="1">
      <c r="A187" s="29">
        <v>26</v>
      </c>
      <c r="B187" s="29">
        <v>1</v>
      </c>
      <c r="C187" s="29">
        <v>1102</v>
      </c>
      <c r="D187" s="29" t="s">
        <v>100</v>
      </c>
      <c r="E187" s="29" t="s">
        <v>104</v>
      </c>
      <c r="F187" s="30">
        <v>176.5</v>
      </c>
      <c r="G187" s="30">
        <v>145.37</v>
      </c>
      <c r="H187" s="30">
        <v>31.130400000000002</v>
      </c>
      <c r="I187" s="29" t="s">
        <v>80</v>
      </c>
      <c r="J187" s="29">
        <f t="shared" si="5"/>
        <v>27816.66</v>
      </c>
      <c r="K187" s="38">
        <v>4909640</v>
      </c>
      <c r="L187" s="29" t="s">
        <v>81</v>
      </c>
      <c r="M187" s="29"/>
      <c r="N187" s="13"/>
      <c r="O187" s="39"/>
      <c r="P187" s="40"/>
    </row>
    <row r="188" spans="1:16" s="17" customFormat="1" ht="30" customHeight="1">
      <c r="A188" s="29">
        <v>26</v>
      </c>
      <c r="B188" s="29">
        <v>1</v>
      </c>
      <c r="C188" s="29">
        <v>1202</v>
      </c>
      <c r="D188" s="29" t="s">
        <v>100</v>
      </c>
      <c r="E188" s="29" t="s">
        <v>104</v>
      </c>
      <c r="F188" s="30">
        <v>176.5</v>
      </c>
      <c r="G188" s="30">
        <v>145.37</v>
      </c>
      <c r="H188" s="30">
        <v>31.130400000000002</v>
      </c>
      <c r="I188" s="29" t="s">
        <v>80</v>
      </c>
      <c r="J188" s="29">
        <f t="shared" si="5"/>
        <v>27869.85</v>
      </c>
      <c r="K188" s="38">
        <v>4919029</v>
      </c>
      <c r="L188" s="29" t="s">
        <v>81</v>
      </c>
      <c r="M188" s="29"/>
      <c r="N188" s="13"/>
      <c r="O188" s="39"/>
      <c r="P188" s="40"/>
    </row>
    <row r="189" spans="1:16" s="17" customFormat="1" ht="30" customHeight="1">
      <c r="A189" s="29">
        <v>26</v>
      </c>
      <c r="B189" s="29">
        <v>1</v>
      </c>
      <c r="C189" s="29">
        <v>1302</v>
      </c>
      <c r="D189" s="29" t="s">
        <v>100</v>
      </c>
      <c r="E189" s="29" t="s">
        <v>104</v>
      </c>
      <c r="F189" s="30">
        <v>176.5</v>
      </c>
      <c r="G189" s="30">
        <v>145.37</v>
      </c>
      <c r="H189" s="30">
        <v>31.130400000000002</v>
      </c>
      <c r="I189" s="29" t="s">
        <v>80</v>
      </c>
      <c r="J189" s="29">
        <f t="shared" si="5"/>
        <v>27710.28</v>
      </c>
      <c r="K189" s="38">
        <v>4890864</v>
      </c>
      <c r="L189" s="29" t="s">
        <v>81</v>
      </c>
      <c r="M189" s="29"/>
      <c r="N189" s="13"/>
      <c r="O189" s="39"/>
      <c r="P189" s="40"/>
    </row>
    <row r="190" spans="1:16" s="17" customFormat="1" ht="30" customHeight="1">
      <c r="A190" s="29">
        <v>26</v>
      </c>
      <c r="B190" s="29">
        <v>1</v>
      </c>
      <c r="C190" s="29">
        <v>1402</v>
      </c>
      <c r="D190" s="29" t="s">
        <v>100</v>
      </c>
      <c r="E190" s="29" t="s">
        <v>104</v>
      </c>
      <c r="F190" s="30">
        <v>176.5</v>
      </c>
      <c r="G190" s="30">
        <v>145.37</v>
      </c>
      <c r="H190" s="30">
        <v>31.130400000000002</v>
      </c>
      <c r="I190" s="29" t="s">
        <v>80</v>
      </c>
      <c r="J190" s="29">
        <f t="shared" si="5"/>
        <v>27763.47</v>
      </c>
      <c r="K190" s="38">
        <v>4900252</v>
      </c>
      <c r="L190" s="29" t="s">
        <v>81</v>
      </c>
      <c r="M190" s="29"/>
      <c r="N190" s="13"/>
      <c r="O190" s="39"/>
      <c r="P190" s="40"/>
    </row>
    <row r="191" spans="1:16" s="17" customFormat="1" ht="30" customHeight="1">
      <c r="A191" s="29">
        <v>26</v>
      </c>
      <c r="B191" s="29">
        <v>1</v>
      </c>
      <c r="C191" s="29">
        <v>1502</v>
      </c>
      <c r="D191" s="29" t="s">
        <v>100</v>
      </c>
      <c r="E191" s="29" t="s">
        <v>104</v>
      </c>
      <c r="F191" s="30">
        <v>176.5</v>
      </c>
      <c r="G191" s="30">
        <v>145.37</v>
      </c>
      <c r="H191" s="30">
        <v>31.130400000000002</v>
      </c>
      <c r="I191" s="29" t="s">
        <v>80</v>
      </c>
      <c r="J191" s="29">
        <f t="shared" si="5"/>
        <v>27816.66</v>
      </c>
      <c r="K191" s="38">
        <v>4909640</v>
      </c>
      <c r="L191" s="29" t="s">
        <v>81</v>
      </c>
      <c r="M191" s="29"/>
      <c r="N191" s="13"/>
      <c r="O191" s="39"/>
      <c r="P191" s="40"/>
    </row>
    <row r="192" spans="1:16" s="17" customFormat="1" ht="30" customHeight="1">
      <c r="A192" s="29">
        <v>26</v>
      </c>
      <c r="B192" s="29">
        <v>1</v>
      </c>
      <c r="C192" s="29">
        <v>1602</v>
      </c>
      <c r="D192" s="29" t="s">
        <v>100</v>
      </c>
      <c r="E192" s="29" t="s">
        <v>104</v>
      </c>
      <c r="F192" s="30">
        <v>176.5</v>
      </c>
      <c r="G192" s="30">
        <v>145.37</v>
      </c>
      <c r="H192" s="30">
        <v>31.130400000000002</v>
      </c>
      <c r="I192" s="29" t="s">
        <v>80</v>
      </c>
      <c r="J192" s="29">
        <f t="shared" si="5"/>
        <v>24465.599999999999</v>
      </c>
      <c r="K192" s="38">
        <v>4318178</v>
      </c>
      <c r="L192" s="29" t="s">
        <v>81</v>
      </c>
      <c r="M192" s="29"/>
      <c r="N192" s="13"/>
      <c r="O192" s="39"/>
      <c r="P192" s="40"/>
    </row>
    <row r="193" spans="1:16" s="17" customFormat="1" ht="30" customHeight="1">
      <c r="A193" s="29">
        <v>27</v>
      </c>
      <c r="B193" s="29">
        <v>1</v>
      </c>
      <c r="C193" s="29">
        <v>201</v>
      </c>
      <c r="D193" s="29" t="s">
        <v>100</v>
      </c>
      <c r="E193" s="29" t="s">
        <v>101</v>
      </c>
      <c r="F193" s="30">
        <v>118.7</v>
      </c>
      <c r="G193" s="30">
        <v>98.281999999999996</v>
      </c>
      <c r="H193" s="30">
        <v>20.420400000000001</v>
      </c>
      <c r="I193" s="29" t="s">
        <v>80</v>
      </c>
      <c r="J193" s="29">
        <f t="shared" ref="J193:J210" si="6">ROUND(K193/F193,2)</f>
        <v>22346.01</v>
      </c>
      <c r="K193" s="38">
        <v>2652471</v>
      </c>
      <c r="L193" s="29" t="s">
        <v>81</v>
      </c>
      <c r="M193" s="29"/>
      <c r="N193" s="13"/>
      <c r="O193" s="39"/>
      <c r="P193" s="40"/>
    </row>
    <row r="194" spans="1:16" s="17" customFormat="1" ht="30" customHeight="1">
      <c r="A194" s="29">
        <v>27</v>
      </c>
      <c r="B194" s="29">
        <v>1</v>
      </c>
      <c r="C194" s="29">
        <v>301</v>
      </c>
      <c r="D194" s="29" t="s">
        <v>100</v>
      </c>
      <c r="E194" s="29" t="s">
        <v>101</v>
      </c>
      <c r="F194" s="30">
        <v>118.72</v>
      </c>
      <c r="G194" s="30">
        <v>98.3</v>
      </c>
      <c r="H194" s="30">
        <v>20.424099999999999</v>
      </c>
      <c r="I194" s="29" t="s">
        <v>80</v>
      </c>
      <c r="J194" s="29">
        <f t="shared" si="6"/>
        <v>23675.78</v>
      </c>
      <c r="K194" s="38">
        <v>2810789</v>
      </c>
      <c r="L194" s="29" t="s">
        <v>81</v>
      </c>
      <c r="M194" s="29"/>
      <c r="N194" s="13"/>
      <c r="O194" s="39"/>
      <c r="P194" s="40"/>
    </row>
    <row r="195" spans="1:16" s="17" customFormat="1" ht="30" customHeight="1">
      <c r="A195" s="29">
        <v>27</v>
      </c>
      <c r="B195" s="29">
        <v>1</v>
      </c>
      <c r="C195" s="29">
        <v>401</v>
      </c>
      <c r="D195" s="29" t="s">
        <v>100</v>
      </c>
      <c r="E195" s="29" t="s">
        <v>101</v>
      </c>
      <c r="F195" s="30">
        <v>118.72</v>
      </c>
      <c r="G195" s="30">
        <v>98.3</v>
      </c>
      <c r="H195" s="30">
        <v>20.424099999999999</v>
      </c>
      <c r="I195" s="29" t="s">
        <v>80</v>
      </c>
      <c r="J195" s="29">
        <f t="shared" si="6"/>
        <v>24792.81</v>
      </c>
      <c r="K195" s="38">
        <v>2943402</v>
      </c>
      <c r="L195" s="29" t="s">
        <v>81</v>
      </c>
      <c r="M195" s="29"/>
      <c r="N195" s="13"/>
      <c r="O195" s="39"/>
      <c r="P195" s="40"/>
    </row>
    <row r="196" spans="1:16" s="17" customFormat="1" ht="30" customHeight="1">
      <c r="A196" s="29">
        <v>27</v>
      </c>
      <c r="B196" s="29">
        <v>1</v>
      </c>
      <c r="C196" s="29">
        <v>501</v>
      </c>
      <c r="D196" s="29" t="s">
        <v>100</v>
      </c>
      <c r="E196" s="29" t="s">
        <v>101</v>
      </c>
      <c r="F196" s="30">
        <v>118.72</v>
      </c>
      <c r="G196" s="30">
        <v>98.3</v>
      </c>
      <c r="H196" s="30">
        <v>20.424099999999999</v>
      </c>
      <c r="I196" s="29" t="s">
        <v>80</v>
      </c>
      <c r="J196" s="29">
        <f t="shared" si="6"/>
        <v>25909.83</v>
      </c>
      <c r="K196" s="38">
        <v>3076015</v>
      </c>
      <c r="L196" s="29" t="s">
        <v>81</v>
      </c>
      <c r="M196" s="29"/>
      <c r="N196" s="13"/>
      <c r="O196" s="39"/>
      <c r="P196" s="40"/>
    </row>
    <row r="197" spans="1:16" s="17" customFormat="1" ht="30" customHeight="1">
      <c r="A197" s="29">
        <v>27</v>
      </c>
      <c r="B197" s="29">
        <v>1</v>
      </c>
      <c r="C197" s="29">
        <v>601</v>
      </c>
      <c r="D197" s="29" t="s">
        <v>100</v>
      </c>
      <c r="E197" s="29" t="s">
        <v>101</v>
      </c>
      <c r="F197" s="30">
        <v>118.72</v>
      </c>
      <c r="G197" s="30">
        <v>98.3</v>
      </c>
      <c r="H197" s="30">
        <v>20.424099999999999</v>
      </c>
      <c r="I197" s="29" t="s">
        <v>80</v>
      </c>
      <c r="J197" s="29">
        <f t="shared" si="6"/>
        <v>25963.02</v>
      </c>
      <c r="K197" s="38">
        <v>3082330</v>
      </c>
      <c r="L197" s="29" t="s">
        <v>81</v>
      </c>
      <c r="M197" s="29"/>
      <c r="N197" s="13"/>
      <c r="O197" s="39"/>
      <c r="P197" s="40"/>
    </row>
    <row r="198" spans="1:16" s="17" customFormat="1" ht="30" customHeight="1">
      <c r="A198" s="29">
        <v>27</v>
      </c>
      <c r="B198" s="29">
        <v>1</v>
      </c>
      <c r="C198" s="29">
        <v>701</v>
      </c>
      <c r="D198" s="29" t="s">
        <v>100</v>
      </c>
      <c r="E198" s="29" t="s">
        <v>101</v>
      </c>
      <c r="F198" s="30">
        <v>118.72</v>
      </c>
      <c r="G198" s="30">
        <v>98.3</v>
      </c>
      <c r="H198" s="30">
        <v>20.424099999999999</v>
      </c>
      <c r="I198" s="29" t="s">
        <v>80</v>
      </c>
      <c r="J198" s="29">
        <f t="shared" si="6"/>
        <v>26016.21</v>
      </c>
      <c r="K198" s="38">
        <v>3088645</v>
      </c>
      <c r="L198" s="29" t="s">
        <v>81</v>
      </c>
      <c r="M198" s="29"/>
      <c r="N198" s="13"/>
      <c r="O198" s="39"/>
      <c r="P198" s="40"/>
    </row>
    <row r="199" spans="1:16" s="17" customFormat="1" ht="30" customHeight="1">
      <c r="A199" s="29">
        <v>27</v>
      </c>
      <c r="B199" s="29">
        <v>1</v>
      </c>
      <c r="C199" s="29">
        <v>801</v>
      </c>
      <c r="D199" s="29" t="s">
        <v>100</v>
      </c>
      <c r="E199" s="29" t="s">
        <v>101</v>
      </c>
      <c r="F199" s="30">
        <v>118.72</v>
      </c>
      <c r="G199" s="30">
        <v>98.3</v>
      </c>
      <c r="H199" s="30">
        <v>20.424099999999999</v>
      </c>
      <c r="I199" s="29" t="s">
        <v>80</v>
      </c>
      <c r="J199" s="29">
        <f t="shared" si="6"/>
        <v>26069.41</v>
      </c>
      <c r="K199" s="38">
        <v>3094960</v>
      </c>
      <c r="L199" s="29" t="s">
        <v>81</v>
      </c>
      <c r="M199" s="29"/>
      <c r="N199" s="13"/>
      <c r="O199" s="39"/>
      <c r="P199" s="40"/>
    </row>
    <row r="200" spans="1:16" s="17" customFormat="1" ht="30" customHeight="1">
      <c r="A200" s="29">
        <v>27</v>
      </c>
      <c r="B200" s="29">
        <v>1</v>
      </c>
      <c r="C200" s="29">
        <v>901</v>
      </c>
      <c r="D200" s="29" t="s">
        <v>100</v>
      </c>
      <c r="E200" s="29" t="s">
        <v>101</v>
      </c>
      <c r="F200" s="30">
        <v>118.72</v>
      </c>
      <c r="G200" s="30">
        <v>98.3</v>
      </c>
      <c r="H200" s="30">
        <v>20.424099999999999</v>
      </c>
      <c r="I200" s="29" t="s">
        <v>80</v>
      </c>
      <c r="J200" s="29">
        <f t="shared" si="6"/>
        <v>26122.59</v>
      </c>
      <c r="K200" s="38">
        <v>3101274</v>
      </c>
      <c r="L200" s="29" t="s">
        <v>81</v>
      </c>
      <c r="M200" s="29"/>
      <c r="N200" s="13"/>
      <c r="O200" s="39"/>
      <c r="P200" s="40"/>
    </row>
    <row r="201" spans="1:16" s="17" customFormat="1" ht="30" customHeight="1">
      <c r="A201" s="29">
        <v>27</v>
      </c>
      <c r="B201" s="29">
        <v>1</v>
      </c>
      <c r="C201" s="29">
        <v>1001</v>
      </c>
      <c r="D201" s="29" t="s">
        <v>100</v>
      </c>
      <c r="E201" s="29" t="s">
        <v>101</v>
      </c>
      <c r="F201" s="30">
        <v>118.72</v>
      </c>
      <c r="G201" s="30">
        <v>98.3</v>
      </c>
      <c r="H201" s="30">
        <v>20.424099999999999</v>
      </c>
      <c r="I201" s="29" t="s">
        <v>80</v>
      </c>
      <c r="J201" s="29">
        <f t="shared" si="6"/>
        <v>26175.78</v>
      </c>
      <c r="K201" s="38">
        <v>3107589</v>
      </c>
      <c r="L201" s="29" t="s">
        <v>81</v>
      </c>
      <c r="M201" s="29"/>
      <c r="N201" s="13"/>
      <c r="O201" s="39"/>
      <c r="P201" s="40"/>
    </row>
    <row r="202" spans="1:16" s="17" customFormat="1" ht="30" customHeight="1">
      <c r="A202" s="29">
        <v>27</v>
      </c>
      <c r="B202" s="29">
        <v>1</v>
      </c>
      <c r="C202" s="29">
        <v>1101</v>
      </c>
      <c r="D202" s="29" t="s">
        <v>100</v>
      </c>
      <c r="E202" s="29" t="s">
        <v>101</v>
      </c>
      <c r="F202" s="30">
        <v>118.72</v>
      </c>
      <c r="G202" s="30">
        <v>98.3</v>
      </c>
      <c r="H202" s="30">
        <v>20.424099999999999</v>
      </c>
      <c r="I202" s="29" t="s">
        <v>80</v>
      </c>
      <c r="J202" s="29">
        <f t="shared" si="6"/>
        <v>26228.98</v>
      </c>
      <c r="K202" s="38">
        <v>3113904</v>
      </c>
      <c r="L202" s="29" t="s">
        <v>81</v>
      </c>
      <c r="M202" s="29"/>
      <c r="N202" s="13"/>
      <c r="O202" s="39"/>
      <c r="P202" s="40"/>
    </row>
    <row r="203" spans="1:16" s="17" customFormat="1" ht="30" customHeight="1">
      <c r="A203" s="29">
        <v>27</v>
      </c>
      <c r="B203" s="29">
        <v>1</v>
      </c>
      <c r="C203" s="29">
        <v>1201</v>
      </c>
      <c r="D203" s="29" t="s">
        <v>100</v>
      </c>
      <c r="E203" s="29" t="s">
        <v>101</v>
      </c>
      <c r="F203" s="30">
        <v>118.72</v>
      </c>
      <c r="G203" s="30">
        <v>98.3</v>
      </c>
      <c r="H203" s="30">
        <v>20.424099999999999</v>
      </c>
      <c r="I203" s="29" t="s">
        <v>80</v>
      </c>
      <c r="J203" s="29">
        <f t="shared" si="6"/>
        <v>26282.17</v>
      </c>
      <c r="K203" s="38">
        <v>3120219</v>
      </c>
      <c r="L203" s="29" t="s">
        <v>81</v>
      </c>
      <c r="M203" s="29"/>
      <c r="N203" s="13"/>
      <c r="O203" s="39"/>
      <c r="P203" s="40"/>
    </row>
    <row r="204" spans="1:16" s="17" customFormat="1" ht="30" customHeight="1">
      <c r="A204" s="29">
        <v>27</v>
      </c>
      <c r="B204" s="29">
        <v>1</v>
      </c>
      <c r="C204" s="29">
        <v>1301</v>
      </c>
      <c r="D204" s="29" t="s">
        <v>100</v>
      </c>
      <c r="E204" s="29" t="s">
        <v>101</v>
      </c>
      <c r="F204" s="30">
        <v>118.72</v>
      </c>
      <c r="G204" s="30">
        <v>98.3</v>
      </c>
      <c r="H204" s="30">
        <v>20.424099999999999</v>
      </c>
      <c r="I204" s="29" t="s">
        <v>80</v>
      </c>
      <c r="J204" s="29">
        <f t="shared" si="6"/>
        <v>26335.360000000001</v>
      </c>
      <c r="K204" s="38">
        <v>3126534</v>
      </c>
      <c r="L204" s="29" t="s">
        <v>81</v>
      </c>
      <c r="M204" s="29"/>
      <c r="N204" s="13"/>
      <c r="O204" s="39"/>
      <c r="P204" s="40"/>
    </row>
    <row r="205" spans="1:16" s="17" customFormat="1" ht="30" customHeight="1">
      <c r="A205" s="29">
        <v>27</v>
      </c>
      <c r="B205" s="29">
        <v>1</v>
      </c>
      <c r="C205" s="29">
        <v>1401</v>
      </c>
      <c r="D205" s="29" t="s">
        <v>100</v>
      </c>
      <c r="E205" s="29" t="s">
        <v>101</v>
      </c>
      <c r="F205" s="30">
        <v>118.72</v>
      </c>
      <c r="G205" s="30">
        <v>98.3</v>
      </c>
      <c r="H205" s="30">
        <v>20.424099999999999</v>
      </c>
      <c r="I205" s="29" t="s">
        <v>80</v>
      </c>
      <c r="J205" s="29">
        <f t="shared" si="6"/>
        <v>24580.05</v>
      </c>
      <c r="K205" s="38">
        <v>2918143</v>
      </c>
      <c r="L205" s="29" t="s">
        <v>81</v>
      </c>
      <c r="M205" s="29"/>
      <c r="N205" s="13"/>
      <c r="O205" s="39"/>
      <c r="P205" s="40"/>
    </row>
    <row r="206" spans="1:16" s="17" customFormat="1" ht="30" customHeight="1">
      <c r="A206" s="29">
        <v>27</v>
      </c>
      <c r="B206" s="29">
        <v>1</v>
      </c>
      <c r="C206" s="29">
        <v>202</v>
      </c>
      <c r="D206" s="29" t="s">
        <v>100</v>
      </c>
      <c r="E206" s="29" t="s">
        <v>101</v>
      </c>
      <c r="F206" s="30">
        <v>102.48</v>
      </c>
      <c r="G206" s="30">
        <v>84.852999999999994</v>
      </c>
      <c r="H206" s="30">
        <v>17.630199999999999</v>
      </c>
      <c r="I206" s="29" t="s">
        <v>80</v>
      </c>
      <c r="J206" s="29">
        <f t="shared" si="6"/>
        <v>22732.54</v>
      </c>
      <c r="K206" s="38">
        <v>2329631</v>
      </c>
      <c r="L206" s="29" t="s">
        <v>81</v>
      </c>
      <c r="M206" s="29"/>
      <c r="N206" s="13"/>
      <c r="O206" s="39"/>
      <c r="P206" s="40"/>
    </row>
    <row r="207" spans="1:16" s="17" customFormat="1" ht="30" customHeight="1">
      <c r="A207" s="29">
        <v>27</v>
      </c>
      <c r="B207" s="29">
        <v>1</v>
      </c>
      <c r="C207" s="29">
        <v>302</v>
      </c>
      <c r="D207" s="29" t="s">
        <v>100</v>
      </c>
      <c r="E207" s="29" t="s">
        <v>101</v>
      </c>
      <c r="F207" s="30">
        <v>102.46</v>
      </c>
      <c r="G207" s="30">
        <v>84.834999999999994</v>
      </c>
      <c r="H207" s="30">
        <v>17.6264</v>
      </c>
      <c r="I207" s="29" t="s">
        <v>80</v>
      </c>
      <c r="J207" s="29">
        <f t="shared" si="6"/>
        <v>24062.35</v>
      </c>
      <c r="K207" s="38">
        <v>2465428</v>
      </c>
      <c r="L207" s="29" t="s">
        <v>81</v>
      </c>
      <c r="M207" s="29"/>
      <c r="N207" s="13"/>
      <c r="O207" s="39"/>
      <c r="P207" s="40"/>
    </row>
    <row r="208" spans="1:16" s="17" customFormat="1" ht="30" customHeight="1">
      <c r="A208" s="29">
        <v>27</v>
      </c>
      <c r="B208" s="29">
        <v>1</v>
      </c>
      <c r="C208" s="29">
        <v>402</v>
      </c>
      <c r="D208" s="29" t="s">
        <v>100</v>
      </c>
      <c r="E208" s="29" t="s">
        <v>101</v>
      </c>
      <c r="F208" s="30">
        <v>102.46</v>
      </c>
      <c r="G208" s="30">
        <v>84.834999999999994</v>
      </c>
      <c r="H208" s="30">
        <v>17.6264</v>
      </c>
      <c r="I208" s="29" t="s">
        <v>80</v>
      </c>
      <c r="J208" s="29">
        <f t="shared" si="6"/>
        <v>25179.37</v>
      </c>
      <c r="K208" s="38">
        <v>2579878</v>
      </c>
      <c r="L208" s="29" t="s">
        <v>81</v>
      </c>
      <c r="M208" s="29"/>
      <c r="N208" s="13"/>
      <c r="O208" s="39"/>
      <c r="P208" s="40"/>
    </row>
    <row r="209" spans="1:16" s="17" customFormat="1" ht="30" customHeight="1">
      <c r="A209" s="29">
        <v>27</v>
      </c>
      <c r="B209" s="29">
        <v>1</v>
      </c>
      <c r="C209" s="29">
        <v>502</v>
      </c>
      <c r="D209" s="29" t="s">
        <v>100</v>
      </c>
      <c r="E209" s="29" t="s">
        <v>101</v>
      </c>
      <c r="F209" s="30">
        <v>102.46</v>
      </c>
      <c r="G209" s="30">
        <v>84.834999999999994</v>
      </c>
      <c r="H209" s="30">
        <v>17.6264</v>
      </c>
      <c r="I209" s="29" t="s">
        <v>80</v>
      </c>
      <c r="J209" s="29">
        <f t="shared" si="6"/>
        <v>26296.39</v>
      </c>
      <c r="K209" s="38">
        <v>2694328</v>
      </c>
      <c r="L209" s="29" t="s">
        <v>81</v>
      </c>
      <c r="M209" s="29"/>
      <c r="N209" s="13"/>
      <c r="O209" s="39"/>
      <c r="P209" s="40"/>
    </row>
    <row r="210" spans="1:16" s="17" customFormat="1" ht="30" customHeight="1">
      <c r="A210" s="29">
        <v>27</v>
      </c>
      <c r="B210" s="29">
        <v>1</v>
      </c>
      <c r="C210" s="29">
        <v>602</v>
      </c>
      <c r="D210" s="29" t="s">
        <v>100</v>
      </c>
      <c r="E210" s="29" t="s">
        <v>101</v>
      </c>
      <c r="F210" s="30">
        <v>102.46</v>
      </c>
      <c r="G210" s="30">
        <v>84.834999999999994</v>
      </c>
      <c r="H210" s="30">
        <v>17.6264</v>
      </c>
      <c r="I210" s="29" t="s">
        <v>80</v>
      </c>
      <c r="J210" s="29">
        <f t="shared" si="6"/>
        <v>26349.58</v>
      </c>
      <c r="K210" s="38">
        <v>2699778</v>
      </c>
      <c r="L210" s="29" t="s">
        <v>81</v>
      </c>
      <c r="M210" s="29"/>
      <c r="N210" s="13"/>
      <c r="O210" s="39"/>
      <c r="P210" s="40"/>
    </row>
    <row r="211" spans="1:16" s="17" customFormat="1" ht="30" customHeight="1">
      <c r="A211" s="29">
        <v>27</v>
      </c>
      <c r="B211" s="29">
        <v>1</v>
      </c>
      <c r="C211" s="29">
        <v>702</v>
      </c>
      <c r="D211" s="29" t="s">
        <v>100</v>
      </c>
      <c r="E211" s="29" t="s">
        <v>101</v>
      </c>
      <c r="F211" s="30">
        <v>102.46</v>
      </c>
      <c r="G211" s="30">
        <v>84.834999999999994</v>
      </c>
      <c r="H211" s="30">
        <v>17.6264</v>
      </c>
      <c r="I211" s="29" t="s">
        <v>80</v>
      </c>
      <c r="J211" s="29">
        <f t="shared" ref="J211:J245" si="7">ROUND(K211/F211,2)</f>
        <v>26934.69</v>
      </c>
      <c r="K211" s="38">
        <v>2759728</v>
      </c>
      <c r="L211" s="29" t="s">
        <v>81</v>
      </c>
      <c r="M211" s="29"/>
      <c r="N211" s="13"/>
      <c r="O211" s="39"/>
      <c r="P211" s="40"/>
    </row>
    <row r="212" spans="1:16" s="17" customFormat="1" ht="30" customHeight="1">
      <c r="A212" s="29">
        <v>27</v>
      </c>
      <c r="B212" s="29">
        <v>1</v>
      </c>
      <c r="C212" s="29">
        <v>802</v>
      </c>
      <c r="D212" s="29" t="s">
        <v>100</v>
      </c>
      <c r="E212" s="29" t="s">
        <v>101</v>
      </c>
      <c r="F212" s="30">
        <v>102.46</v>
      </c>
      <c r="G212" s="30">
        <v>84.834999999999994</v>
      </c>
      <c r="H212" s="30">
        <v>17.6264</v>
      </c>
      <c r="I212" s="29" t="s">
        <v>80</v>
      </c>
      <c r="J212" s="29">
        <f t="shared" si="7"/>
        <v>26987.88</v>
      </c>
      <c r="K212" s="38">
        <v>2765178</v>
      </c>
      <c r="L212" s="29" t="s">
        <v>81</v>
      </c>
      <c r="M212" s="29"/>
      <c r="N212" s="13"/>
      <c r="O212" s="39"/>
      <c r="P212" s="40"/>
    </row>
    <row r="213" spans="1:16" s="17" customFormat="1" ht="30" customHeight="1">
      <c r="A213" s="29">
        <v>27</v>
      </c>
      <c r="B213" s="29">
        <v>1</v>
      </c>
      <c r="C213" s="29">
        <v>902</v>
      </c>
      <c r="D213" s="29" t="s">
        <v>100</v>
      </c>
      <c r="E213" s="29" t="s">
        <v>101</v>
      </c>
      <c r="F213" s="30">
        <v>102.46</v>
      </c>
      <c r="G213" s="30">
        <v>84.834999999999994</v>
      </c>
      <c r="H213" s="30">
        <v>17.6264</v>
      </c>
      <c r="I213" s="29" t="s">
        <v>80</v>
      </c>
      <c r="J213" s="29">
        <f t="shared" si="7"/>
        <v>27041.07</v>
      </c>
      <c r="K213" s="38">
        <v>2770628</v>
      </c>
      <c r="L213" s="29" t="s">
        <v>81</v>
      </c>
      <c r="M213" s="29"/>
      <c r="N213" s="13"/>
      <c r="O213" s="39"/>
      <c r="P213" s="40"/>
    </row>
    <row r="214" spans="1:16" s="17" customFormat="1" ht="30" customHeight="1">
      <c r="A214" s="29">
        <v>27</v>
      </c>
      <c r="B214" s="29">
        <v>1</v>
      </c>
      <c r="C214" s="29">
        <v>1002</v>
      </c>
      <c r="D214" s="29" t="s">
        <v>100</v>
      </c>
      <c r="E214" s="29" t="s">
        <v>101</v>
      </c>
      <c r="F214" s="30">
        <v>102.46</v>
      </c>
      <c r="G214" s="30">
        <v>84.834999999999994</v>
      </c>
      <c r="H214" s="30">
        <v>17.6264</v>
      </c>
      <c r="I214" s="29" t="s">
        <v>80</v>
      </c>
      <c r="J214" s="29">
        <f t="shared" si="7"/>
        <v>27094.26</v>
      </c>
      <c r="K214" s="38">
        <v>2776078</v>
      </c>
      <c r="L214" s="29" t="s">
        <v>81</v>
      </c>
      <c r="M214" s="29"/>
      <c r="N214" s="13"/>
      <c r="O214" s="39"/>
      <c r="P214" s="40"/>
    </row>
    <row r="215" spans="1:16" s="17" customFormat="1" ht="30" customHeight="1">
      <c r="A215" s="29">
        <v>27</v>
      </c>
      <c r="B215" s="29">
        <v>1</v>
      </c>
      <c r="C215" s="29">
        <v>1102</v>
      </c>
      <c r="D215" s="29" t="s">
        <v>100</v>
      </c>
      <c r="E215" s="29" t="s">
        <v>101</v>
      </c>
      <c r="F215" s="30">
        <v>102.46</v>
      </c>
      <c r="G215" s="30">
        <v>84.834999999999994</v>
      </c>
      <c r="H215" s="30">
        <v>17.6264</v>
      </c>
      <c r="I215" s="29" t="s">
        <v>80</v>
      </c>
      <c r="J215" s="29">
        <f t="shared" si="7"/>
        <v>27147.45</v>
      </c>
      <c r="K215" s="38">
        <v>2781528</v>
      </c>
      <c r="L215" s="29" t="s">
        <v>81</v>
      </c>
      <c r="M215" s="29"/>
      <c r="N215" s="13"/>
      <c r="O215" s="39"/>
      <c r="P215" s="40"/>
    </row>
    <row r="216" spans="1:16" s="17" customFormat="1" ht="30" customHeight="1">
      <c r="A216" s="29">
        <v>27</v>
      </c>
      <c r="B216" s="29">
        <v>1</v>
      </c>
      <c r="C216" s="29">
        <v>1202</v>
      </c>
      <c r="D216" s="29" t="s">
        <v>100</v>
      </c>
      <c r="E216" s="29" t="s">
        <v>101</v>
      </c>
      <c r="F216" s="30">
        <v>102.46</v>
      </c>
      <c r="G216" s="30">
        <v>84.834999999999994</v>
      </c>
      <c r="H216" s="30">
        <v>17.6264</v>
      </c>
      <c r="I216" s="29" t="s">
        <v>80</v>
      </c>
      <c r="J216" s="29">
        <f t="shared" si="7"/>
        <v>27200.639999999999</v>
      </c>
      <c r="K216" s="38">
        <v>2786978</v>
      </c>
      <c r="L216" s="29" t="s">
        <v>81</v>
      </c>
      <c r="M216" s="29"/>
      <c r="N216" s="13"/>
      <c r="O216" s="39"/>
      <c r="P216" s="40"/>
    </row>
    <row r="217" spans="1:16" s="17" customFormat="1" ht="30" customHeight="1">
      <c r="A217" s="29">
        <v>27</v>
      </c>
      <c r="B217" s="29">
        <v>1</v>
      </c>
      <c r="C217" s="29">
        <v>1302</v>
      </c>
      <c r="D217" s="29" t="s">
        <v>100</v>
      </c>
      <c r="E217" s="29" t="s">
        <v>101</v>
      </c>
      <c r="F217" s="30">
        <v>102.46</v>
      </c>
      <c r="G217" s="30">
        <v>84.834999999999994</v>
      </c>
      <c r="H217" s="30">
        <v>17.6264</v>
      </c>
      <c r="I217" s="29" t="s">
        <v>80</v>
      </c>
      <c r="J217" s="29">
        <f t="shared" si="7"/>
        <v>26721.919999999998</v>
      </c>
      <c r="K217" s="38">
        <v>2737928</v>
      </c>
      <c r="L217" s="29" t="s">
        <v>81</v>
      </c>
      <c r="M217" s="29"/>
      <c r="N217" s="13"/>
      <c r="O217" s="39"/>
      <c r="P217" s="40"/>
    </row>
    <row r="218" spans="1:16" s="17" customFormat="1" ht="30" customHeight="1">
      <c r="A218" s="29">
        <v>27</v>
      </c>
      <c r="B218" s="29">
        <v>1</v>
      </c>
      <c r="C218" s="29">
        <v>1402</v>
      </c>
      <c r="D218" s="29" t="s">
        <v>100</v>
      </c>
      <c r="E218" s="29" t="s">
        <v>101</v>
      </c>
      <c r="F218" s="30">
        <v>102.46</v>
      </c>
      <c r="G218" s="30">
        <v>84.834999999999994</v>
      </c>
      <c r="H218" s="30">
        <v>17.6264</v>
      </c>
      <c r="I218" s="29" t="s">
        <v>80</v>
      </c>
      <c r="J218" s="29">
        <f t="shared" si="7"/>
        <v>24966.6</v>
      </c>
      <c r="K218" s="38">
        <v>2558078</v>
      </c>
      <c r="L218" s="29" t="s">
        <v>81</v>
      </c>
      <c r="M218" s="29"/>
      <c r="N218" s="13"/>
      <c r="O218" s="39"/>
      <c r="P218" s="40"/>
    </row>
    <row r="219" spans="1:16" s="17" customFormat="1" ht="30" customHeight="1">
      <c r="A219" s="29">
        <v>27</v>
      </c>
      <c r="B219" s="29">
        <v>1</v>
      </c>
      <c r="C219" s="29">
        <v>203</v>
      </c>
      <c r="D219" s="29" t="s">
        <v>100</v>
      </c>
      <c r="E219" s="29" t="s">
        <v>101</v>
      </c>
      <c r="F219" s="30">
        <v>102.48</v>
      </c>
      <c r="G219" s="30">
        <v>84.852999999999994</v>
      </c>
      <c r="H219" s="30">
        <v>17.630199999999999</v>
      </c>
      <c r="I219" s="29" t="s">
        <v>80</v>
      </c>
      <c r="J219" s="29">
        <f t="shared" si="7"/>
        <v>22626.16</v>
      </c>
      <c r="K219" s="38">
        <v>2318729</v>
      </c>
      <c r="L219" s="29" t="s">
        <v>81</v>
      </c>
      <c r="M219" s="29"/>
      <c r="N219" s="13"/>
      <c r="O219" s="39"/>
      <c r="P219" s="40"/>
    </row>
    <row r="220" spans="1:16" s="17" customFormat="1" ht="30" customHeight="1">
      <c r="A220" s="29">
        <v>27</v>
      </c>
      <c r="B220" s="29">
        <v>1</v>
      </c>
      <c r="C220" s="29">
        <v>303</v>
      </c>
      <c r="D220" s="29" t="s">
        <v>100</v>
      </c>
      <c r="E220" s="29" t="s">
        <v>101</v>
      </c>
      <c r="F220" s="30">
        <v>102.46</v>
      </c>
      <c r="G220" s="30">
        <v>84.834999999999994</v>
      </c>
      <c r="H220" s="30">
        <v>17.6264</v>
      </c>
      <c r="I220" s="29" t="s">
        <v>80</v>
      </c>
      <c r="J220" s="29">
        <f t="shared" si="7"/>
        <v>23955.96</v>
      </c>
      <c r="K220" s="38">
        <v>2454528</v>
      </c>
      <c r="L220" s="29" t="s">
        <v>81</v>
      </c>
      <c r="M220" s="29"/>
      <c r="N220" s="13"/>
      <c r="O220" s="39"/>
      <c r="P220" s="40"/>
    </row>
    <row r="221" spans="1:16" s="17" customFormat="1" ht="30" customHeight="1">
      <c r="A221" s="29">
        <v>27</v>
      </c>
      <c r="B221" s="29">
        <v>1</v>
      </c>
      <c r="C221" s="29">
        <v>403</v>
      </c>
      <c r="D221" s="29" t="s">
        <v>100</v>
      </c>
      <c r="E221" s="29" t="s">
        <v>101</v>
      </c>
      <c r="F221" s="30">
        <v>102.46</v>
      </c>
      <c r="G221" s="30">
        <v>84.834999999999994</v>
      </c>
      <c r="H221" s="30">
        <v>17.6264</v>
      </c>
      <c r="I221" s="29" t="s">
        <v>80</v>
      </c>
      <c r="J221" s="29">
        <f t="shared" si="7"/>
        <v>25072.98</v>
      </c>
      <c r="K221" s="38">
        <v>2568978</v>
      </c>
      <c r="L221" s="29" t="s">
        <v>81</v>
      </c>
      <c r="M221" s="29"/>
      <c r="N221" s="13"/>
      <c r="O221" s="39"/>
      <c r="P221" s="40"/>
    </row>
    <row r="222" spans="1:16" s="17" customFormat="1" ht="30" customHeight="1">
      <c r="A222" s="29">
        <v>27</v>
      </c>
      <c r="B222" s="29">
        <v>1</v>
      </c>
      <c r="C222" s="29">
        <v>503</v>
      </c>
      <c r="D222" s="29" t="s">
        <v>100</v>
      </c>
      <c r="E222" s="29" t="s">
        <v>101</v>
      </c>
      <c r="F222" s="30">
        <v>102.46</v>
      </c>
      <c r="G222" s="30">
        <v>84.834999999999994</v>
      </c>
      <c r="H222" s="30">
        <v>17.6264</v>
      </c>
      <c r="I222" s="29" t="s">
        <v>80</v>
      </c>
      <c r="J222" s="29">
        <f t="shared" si="7"/>
        <v>26190.01</v>
      </c>
      <c r="K222" s="38">
        <v>2683428</v>
      </c>
      <c r="L222" s="29" t="s">
        <v>81</v>
      </c>
      <c r="M222" s="29"/>
      <c r="N222" s="13"/>
      <c r="O222" s="39"/>
      <c r="P222" s="40"/>
    </row>
    <row r="223" spans="1:16" s="17" customFormat="1" ht="30" customHeight="1">
      <c r="A223" s="29">
        <v>27</v>
      </c>
      <c r="B223" s="29">
        <v>1</v>
      </c>
      <c r="C223" s="29">
        <v>603</v>
      </c>
      <c r="D223" s="29" t="s">
        <v>100</v>
      </c>
      <c r="E223" s="29" t="s">
        <v>101</v>
      </c>
      <c r="F223" s="30">
        <v>102.46</v>
      </c>
      <c r="G223" s="30">
        <v>84.834999999999994</v>
      </c>
      <c r="H223" s="30">
        <v>17.6264</v>
      </c>
      <c r="I223" s="29" t="s">
        <v>80</v>
      </c>
      <c r="J223" s="29">
        <f t="shared" si="7"/>
        <v>26243.200000000001</v>
      </c>
      <c r="K223" s="38">
        <v>2688878</v>
      </c>
      <c r="L223" s="29" t="s">
        <v>81</v>
      </c>
      <c r="M223" s="29"/>
      <c r="N223" s="13"/>
      <c r="O223" s="39"/>
      <c r="P223" s="40"/>
    </row>
    <row r="224" spans="1:16" s="17" customFormat="1" ht="30" customHeight="1">
      <c r="A224" s="29">
        <v>27</v>
      </c>
      <c r="B224" s="29">
        <v>1</v>
      </c>
      <c r="C224" s="29">
        <v>703</v>
      </c>
      <c r="D224" s="29" t="s">
        <v>100</v>
      </c>
      <c r="E224" s="29" t="s">
        <v>101</v>
      </c>
      <c r="F224" s="30">
        <v>102.46</v>
      </c>
      <c r="G224" s="30">
        <v>84.834999999999994</v>
      </c>
      <c r="H224" s="30">
        <v>17.6264</v>
      </c>
      <c r="I224" s="29" t="s">
        <v>80</v>
      </c>
      <c r="J224" s="29">
        <f t="shared" si="7"/>
        <v>26828.3</v>
      </c>
      <c r="K224" s="38">
        <v>2748828</v>
      </c>
      <c r="L224" s="29" t="s">
        <v>81</v>
      </c>
      <c r="M224" s="29"/>
      <c r="N224" s="13"/>
      <c r="O224" s="39"/>
      <c r="P224" s="40"/>
    </row>
    <row r="225" spans="1:16" s="17" customFormat="1" ht="30" customHeight="1">
      <c r="A225" s="29">
        <v>27</v>
      </c>
      <c r="B225" s="29">
        <v>1</v>
      </c>
      <c r="C225" s="29">
        <v>803</v>
      </c>
      <c r="D225" s="29" t="s">
        <v>100</v>
      </c>
      <c r="E225" s="29" t="s">
        <v>101</v>
      </c>
      <c r="F225" s="30">
        <v>102.46</v>
      </c>
      <c r="G225" s="30">
        <v>84.834999999999994</v>
      </c>
      <c r="H225" s="30">
        <v>17.6264</v>
      </c>
      <c r="I225" s="29" t="s">
        <v>80</v>
      </c>
      <c r="J225" s="29">
        <f t="shared" si="7"/>
        <v>26881.5</v>
      </c>
      <c r="K225" s="38">
        <v>2754278</v>
      </c>
      <c r="L225" s="29" t="s">
        <v>81</v>
      </c>
      <c r="M225" s="29"/>
      <c r="N225" s="13"/>
      <c r="O225" s="39"/>
      <c r="P225" s="40"/>
    </row>
    <row r="226" spans="1:16" s="17" customFormat="1" ht="30" customHeight="1">
      <c r="A226" s="29">
        <v>27</v>
      </c>
      <c r="B226" s="29">
        <v>1</v>
      </c>
      <c r="C226" s="29">
        <v>903</v>
      </c>
      <c r="D226" s="29" t="s">
        <v>100</v>
      </c>
      <c r="E226" s="29" t="s">
        <v>101</v>
      </c>
      <c r="F226" s="30">
        <v>102.46</v>
      </c>
      <c r="G226" s="30">
        <v>84.834999999999994</v>
      </c>
      <c r="H226" s="30">
        <v>17.6264</v>
      </c>
      <c r="I226" s="29" t="s">
        <v>80</v>
      </c>
      <c r="J226" s="29">
        <f t="shared" si="7"/>
        <v>26934.69</v>
      </c>
      <c r="K226" s="38">
        <v>2759728</v>
      </c>
      <c r="L226" s="29" t="s">
        <v>81</v>
      </c>
      <c r="M226" s="29"/>
      <c r="N226" s="13"/>
      <c r="O226" s="39"/>
      <c r="P226" s="40"/>
    </row>
    <row r="227" spans="1:16" s="17" customFormat="1" ht="30" customHeight="1">
      <c r="A227" s="29">
        <v>27</v>
      </c>
      <c r="B227" s="29">
        <v>1</v>
      </c>
      <c r="C227" s="29">
        <v>1003</v>
      </c>
      <c r="D227" s="29" t="s">
        <v>100</v>
      </c>
      <c r="E227" s="29" t="s">
        <v>101</v>
      </c>
      <c r="F227" s="30">
        <v>102.46</v>
      </c>
      <c r="G227" s="30">
        <v>84.834999999999994</v>
      </c>
      <c r="H227" s="30">
        <v>17.6264</v>
      </c>
      <c r="I227" s="29" t="s">
        <v>80</v>
      </c>
      <c r="J227" s="29">
        <f t="shared" si="7"/>
        <v>26987.88</v>
      </c>
      <c r="K227" s="38">
        <v>2765178</v>
      </c>
      <c r="L227" s="29" t="s">
        <v>81</v>
      </c>
      <c r="M227" s="29"/>
      <c r="N227" s="13"/>
      <c r="O227" s="39"/>
      <c r="P227" s="40"/>
    </row>
    <row r="228" spans="1:16" s="17" customFormat="1" ht="30" customHeight="1">
      <c r="A228" s="29">
        <v>27</v>
      </c>
      <c r="B228" s="29">
        <v>1</v>
      </c>
      <c r="C228" s="29">
        <v>1103</v>
      </c>
      <c r="D228" s="29" t="s">
        <v>100</v>
      </c>
      <c r="E228" s="29" t="s">
        <v>101</v>
      </c>
      <c r="F228" s="30">
        <v>102.46</v>
      </c>
      <c r="G228" s="30">
        <v>84.834999999999994</v>
      </c>
      <c r="H228" s="30">
        <v>17.6264</v>
      </c>
      <c r="I228" s="29" t="s">
        <v>80</v>
      </c>
      <c r="J228" s="29">
        <f t="shared" si="7"/>
        <v>27041.07</v>
      </c>
      <c r="K228" s="38">
        <v>2770628</v>
      </c>
      <c r="L228" s="29" t="s">
        <v>81</v>
      </c>
      <c r="M228" s="29"/>
      <c r="N228" s="13"/>
      <c r="O228" s="39"/>
      <c r="P228" s="40"/>
    </row>
    <row r="229" spans="1:16" s="17" customFormat="1" ht="30" customHeight="1">
      <c r="A229" s="29">
        <v>27</v>
      </c>
      <c r="B229" s="29">
        <v>1</v>
      </c>
      <c r="C229" s="29">
        <v>1203</v>
      </c>
      <c r="D229" s="29" t="s">
        <v>100</v>
      </c>
      <c r="E229" s="29" t="s">
        <v>101</v>
      </c>
      <c r="F229" s="30">
        <v>102.46</v>
      </c>
      <c r="G229" s="30">
        <v>84.834999999999994</v>
      </c>
      <c r="H229" s="30">
        <v>17.6264</v>
      </c>
      <c r="I229" s="29" t="s">
        <v>80</v>
      </c>
      <c r="J229" s="29">
        <f t="shared" si="7"/>
        <v>27094.26</v>
      </c>
      <c r="K229" s="38">
        <v>2776078</v>
      </c>
      <c r="L229" s="29" t="s">
        <v>81</v>
      </c>
      <c r="M229" s="29"/>
      <c r="N229" s="13"/>
      <c r="O229" s="39"/>
      <c r="P229" s="40"/>
    </row>
    <row r="230" spans="1:16" s="17" customFormat="1" ht="30" customHeight="1">
      <c r="A230" s="29">
        <v>27</v>
      </c>
      <c r="B230" s="29">
        <v>1</v>
      </c>
      <c r="C230" s="29">
        <v>1303</v>
      </c>
      <c r="D230" s="29" t="s">
        <v>100</v>
      </c>
      <c r="E230" s="29" t="s">
        <v>101</v>
      </c>
      <c r="F230" s="30">
        <v>102.46</v>
      </c>
      <c r="G230" s="30">
        <v>84.834999999999994</v>
      </c>
      <c r="H230" s="30">
        <v>17.6264</v>
      </c>
      <c r="I230" s="29" t="s">
        <v>80</v>
      </c>
      <c r="J230" s="29">
        <f t="shared" si="7"/>
        <v>26615.54</v>
      </c>
      <c r="K230" s="38">
        <v>2727028</v>
      </c>
      <c r="L230" s="29" t="s">
        <v>81</v>
      </c>
      <c r="M230" s="29"/>
      <c r="N230" s="13"/>
      <c r="O230" s="39"/>
      <c r="P230" s="40"/>
    </row>
    <row r="231" spans="1:16" s="17" customFormat="1" ht="30" customHeight="1">
      <c r="A231" s="29">
        <v>27</v>
      </c>
      <c r="B231" s="29">
        <v>1</v>
      </c>
      <c r="C231" s="29">
        <v>1403</v>
      </c>
      <c r="D231" s="29" t="s">
        <v>100</v>
      </c>
      <c r="E231" s="29" t="s">
        <v>101</v>
      </c>
      <c r="F231" s="30">
        <v>102.46</v>
      </c>
      <c r="G231" s="30">
        <v>84.834999999999994</v>
      </c>
      <c r="H231" s="30">
        <v>17.6264</v>
      </c>
      <c r="I231" s="29" t="s">
        <v>80</v>
      </c>
      <c r="J231" s="29">
        <f t="shared" si="7"/>
        <v>24860.22</v>
      </c>
      <c r="K231" s="38">
        <v>2547178</v>
      </c>
      <c r="L231" s="29" t="s">
        <v>81</v>
      </c>
      <c r="M231" s="29"/>
      <c r="N231" s="13"/>
      <c r="O231" s="39"/>
      <c r="P231" s="40"/>
    </row>
    <row r="232" spans="1:16" s="17" customFormat="1" ht="30" customHeight="1">
      <c r="A232" s="29">
        <v>27</v>
      </c>
      <c r="B232" s="29">
        <v>1</v>
      </c>
      <c r="C232" s="29">
        <v>204</v>
      </c>
      <c r="D232" s="29" t="s">
        <v>100</v>
      </c>
      <c r="E232" s="29" t="s">
        <v>101</v>
      </c>
      <c r="F232" s="30">
        <v>118.7</v>
      </c>
      <c r="G232" s="30">
        <v>98.281999999999996</v>
      </c>
      <c r="H232" s="30">
        <v>20.420400000000001</v>
      </c>
      <c r="I232" s="29" t="s">
        <v>80</v>
      </c>
      <c r="J232" s="29">
        <f t="shared" si="7"/>
        <v>21388.560000000001</v>
      </c>
      <c r="K232" s="38">
        <v>2538822</v>
      </c>
      <c r="L232" s="29" t="s">
        <v>81</v>
      </c>
      <c r="M232" s="29"/>
      <c r="N232" s="13"/>
      <c r="O232" s="39"/>
      <c r="P232" s="40"/>
    </row>
    <row r="233" spans="1:16" s="17" customFormat="1" ht="30" customHeight="1">
      <c r="A233" s="29">
        <v>27</v>
      </c>
      <c r="B233" s="29">
        <v>1</v>
      </c>
      <c r="C233" s="29">
        <v>304</v>
      </c>
      <c r="D233" s="29" t="s">
        <v>100</v>
      </c>
      <c r="E233" s="29" t="s">
        <v>101</v>
      </c>
      <c r="F233" s="30">
        <v>118.72</v>
      </c>
      <c r="G233" s="30">
        <v>98.3</v>
      </c>
      <c r="H233" s="30">
        <v>20.424099999999999</v>
      </c>
      <c r="I233" s="29" t="s">
        <v>80</v>
      </c>
      <c r="J233" s="29">
        <f t="shared" si="7"/>
        <v>22931.11</v>
      </c>
      <c r="K233" s="38">
        <v>2722381</v>
      </c>
      <c r="L233" s="29" t="s">
        <v>81</v>
      </c>
      <c r="M233" s="29"/>
      <c r="N233" s="13"/>
      <c r="O233" s="39"/>
      <c r="P233" s="40"/>
    </row>
    <row r="234" spans="1:16" s="17" customFormat="1" ht="30" customHeight="1">
      <c r="A234" s="29">
        <v>27</v>
      </c>
      <c r="B234" s="29">
        <v>1</v>
      </c>
      <c r="C234" s="29">
        <v>404</v>
      </c>
      <c r="D234" s="29" t="s">
        <v>100</v>
      </c>
      <c r="E234" s="29" t="s">
        <v>101</v>
      </c>
      <c r="F234" s="30">
        <v>118.72</v>
      </c>
      <c r="G234" s="30">
        <v>98.3</v>
      </c>
      <c r="H234" s="30">
        <v>20.424099999999999</v>
      </c>
      <c r="I234" s="29" t="s">
        <v>80</v>
      </c>
      <c r="J234" s="29">
        <f t="shared" si="7"/>
        <v>24260.89</v>
      </c>
      <c r="K234" s="38">
        <v>2880253</v>
      </c>
      <c r="L234" s="29" t="s">
        <v>81</v>
      </c>
      <c r="M234" s="29"/>
      <c r="N234" s="13"/>
      <c r="O234" s="39"/>
      <c r="P234" s="40"/>
    </row>
    <row r="235" spans="1:16" s="17" customFormat="1" ht="30" customHeight="1">
      <c r="A235" s="29">
        <v>27</v>
      </c>
      <c r="B235" s="29">
        <v>1</v>
      </c>
      <c r="C235" s="29">
        <v>504</v>
      </c>
      <c r="D235" s="29" t="s">
        <v>100</v>
      </c>
      <c r="E235" s="29" t="s">
        <v>101</v>
      </c>
      <c r="F235" s="30">
        <v>118.72</v>
      </c>
      <c r="G235" s="30">
        <v>98.3</v>
      </c>
      <c r="H235" s="30">
        <v>20.424099999999999</v>
      </c>
      <c r="I235" s="29" t="s">
        <v>80</v>
      </c>
      <c r="J235" s="29">
        <f t="shared" si="7"/>
        <v>25484.3</v>
      </c>
      <c r="K235" s="38">
        <v>3025496</v>
      </c>
      <c r="L235" s="29" t="s">
        <v>81</v>
      </c>
      <c r="M235" s="29"/>
      <c r="N235" s="13"/>
      <c r="O235" s="39"/>
      <c r="P235" s="40"/>
    </row>
    <row r="236" spans="1:16" s="17" customFormat="1" ht="30" customHeight="1">
      <c r="A236" s="29">
        <v>27</v>
      </c>
      <c r="B236" s="29">
        <v>1</v>
      </c>
      <c r="C236" s="29">
        <v>604</v>
      </c>
      <c r="D236" s="29" t="s">
        <v>100</v>
      </c>
      <c r="E236" s="29" t="s">
        <v>101</v>
      </c>
      <c r="F236" s="30">
        <v>118.72</v>
      </c>
      <c r="G236" s="30">
        <v>98.3</v>
      </c>
      <c r="H236" s="30">
        <v>20.424099999999999</v>
      </c>
      <c r="I236" s="29" t="s">
        <v>80</v>
      </c>
      <c r="J236" s="29">
        <f t="shared" si="7"/>
        <v>25537.49</v>
      </c>
      <c r="K236" s="38">
        <v>3031811</v>
      </c>
      <c r="L236" s="29" t="s">
        <v>81</v>
      </c>
      <c r="M236" s="29"/>
      <c r="N236" s="13"/>
      <c r="O236" s="39"/>
      <c r="P236" s="40"/>
    </row>
    <row r="237" spans="1:16" s="17" customFormat="1" ht="30" customHeight="1">
      <c r="A237" s="29">
        <v>27</v>
      </c>
      <c r="B237" s="29">
        <v>1</v>
      </c>
      <c r="C237" s="29">
        <v>704</v>
      </c>
      <c r="D237" s="29" t="s">
        <v>100</v>
      </c>
      <c r="E237" s="29" t="s">
        <v>101</v>
      </c>
      <c r="F237" s="30">
        <v>118.72</v>
      </c>
      <c r="G237" s="30">
        <v>98.3</v>
      </c>
      <c r="H237" s="30">
        <v>20.424099999999999</v>
      </c>
      <c r="I237" s="29" t="s">
        <v>80</v>
      </c>
      <c r="J237" s="29">
        <f t="shared" si="7"/>
        <v>25590.68</v>
      </c>
      <c r="K237" s="38">
        <v>3038126</v>
      </c>
      <c r="L237" s="29" t="s">
        <v>81</v>
      </c>
      <c r="M237" s="29"/>
      <c r="N237" s="13"/>
      <c r="O237" s="39"/>
      <c r="P237" s="40"/>
    </row>
    <row r="238" spans="1:16" s="17" customFormat="1" ht="30" customHeight="1">
      <c r="A238" s="29">
        <v>27</v>
      </c>
      <c r="B238" s="29">
        <v>1</v>
      </c>
      <c r="C238" s="29">
        <v>804</v>
      </c>
      <c r="D238" s="29" t="s">
        <v>100</v>
      </c>
      <c r="E238" s="29" t="s">
        <v>101</v>
      </c>
      <c r="F238" s="30">
        <v>118.72</v>
      </c>
      <c r="G238" s="30">
        <v>98.3</v>
      </c>
      <c r="H238" s="30">
        <v>20.424099999999999</v>
      </c>
      <c r="I238" s="29" t="s">
        <v>80</v>
      </c>
      <c r="J238" s="29">
        <f t="shared" si="7"/>
        <v>25643.87</v>
      </c>
      <c r="K238" s="38">
        <v>3044440</v>
      </c>
      <c r="L238" s="29" t="s">
        <v>81</v>
      </c>
      <c r="M238" s="29"/>
      <c r="N238" s="13"/>
      <c r="O238" s="39"/>
      <c r="P238" s="40"/>
    </row>
    <row r="239" spans="1:16" s="17" customFormat="1" ht="30" customHeight="1">
      <c r="A239" s="29">
        <v>27</v>
      </c>
      <c r="B239" s="29">
        <v>1</v>
      </c>
      <c r="C239" s="29">
        <v>904</v>
      </c>
      <c r="D239" s="29" t="s">
        <v>100</v>
      </c>
      <c r="E239" s="29" t="s">
        <v>101</v>
      </c>
      <c r="F239" s="30">
        <v>118.72</v>
      </c>
      <c r="G239" s="30">
        <v>98.3</v>
      </c>
      <c r="H239" s="30">
        <v>20.424099999999999</v>
      </c>
      <c r="I239" s="29" t="s">
        <v>80</v>
      </c>
      <c r="J239" s="29">
        <f t="shared" si="7"/>
        <v>25697.06</v>
      </c>
      <c r="K239" s="38">
        <v>3050755</v>
      </c>
      <c r="L239" s="29" t="s">
        <v>81</v>
      </c>
      <c r="M239" s="29"/>
      <c r="N239" s="13"/>
      <c r="O239" s="39"/>
      <c r="P239" s="40"/>
    </row>
    <row r="240" spans="1:16" s="17" customFormat="1" ht="30" customHeight="1">
      <c r="A240" s="29">
        <v>27</v>
      </c>
      <c r="B240" s="29">
        <v>1</v>
      </c>
      <c r="C240" s="29">
        <v>1004</v>
      </c>
      <c r="D240" s="29" t="s">
        <v>100</v>
      </c>
      <c r="E240" s="29" t="s">
        <v>101</v>
      </c>
      <c r="F240" s="30">
        <v>118.72</v>
      </c>
      <c r="G240" s="30">
        <v>98.3</v>
      </c>
      <c r="H240" s="30">
        <v>20.424099999999999</v>
      </c>
      <c r="I240" s="29" t="s">
        <v>80</v>
      </c>
      <c r="J240" s="29">
        <f t="shared" si="7"/>
        <v>25750.25</v>
      </c>
      <c r="K240" s="38">
        <v>3057070</v>
      </c>
      <c r="L240" s="29" t="s">
        <v>81</v>
      </c>
      <c r="M240" s="29"/>
      <c r="N240" s="13"/>
      <c r="O240" s="39"/>
      <c r="P240" s="40"/>
    </row>
    <row r="241" spans="1:17" s="17" customFormat="1" ht="30" customHeight="1">
      <c r="A241" s="29">
        <v>27</v>
      </c>
      <c r="B241" s="29">
        <v>1</v>
      </c>
      <c r="C241" s="29">
        <v>1104</v>
      </c>
      <c r="D241" s="29" t="s">
        <v>100</v>
      </c>
      <c r="E241" s="29" t="s">
        <v>101</v>
      </c>
      <c r="F241" s="30">
        <v>118.72</v>
      </c>
      <c r="G241" s="30">
        <v>98.3</v>
      </c>
      <c r="H241" s="30">
        <v>20.424099999999999</v>
      </c>
      <c r="I241" s="29" t="s">
        <v>80</v>
      </c>
      <c r="J241" s="29">
        <f t="shared" si="7"/>
        <v>25803.45</v>
      </c>
      <c r="K241" s="38">
        <v>3063385</v>
      </c>
      <c r="L241" s="29" t="s">
        <v>81</v>
      </c>
      <c r="M241" s="29"/>
      <c r="N241" s="13"/>
      <c r="O241" s="39"/>
      <c r="P241" s="40"/>
    </row>
    <row r="242" spans="1:17" s="17" customFormat="1" ht="30" customHeight="1">
      <c r="A242" s="29">
        <v>27</v>
      </c>
      <c r="B242" s="29">
        <v>1</v>
      </c>
      <c r="C242" s="29">
        <v>1204</v>
      </c>
      <c r="D242" s="29" t="s">
        <v>100</v>
      </c>
      <c r="E242" s="29" t="s">
        <v>101</v>
      </c>
      <c r="F242" s="30">
        <v>118.72</v>
      </c>
      <c r="G242" s="30">
        <v>98.3</v>
      </c>
      <c r="H242" s="30">
        <v>20.424099999999999</v>
      </c>
      <c r="I242" s="29" t="s">
        <v>80</v>
      </c>
      <c r="J242" s="29">
        <f t="shared" si="7"/>
        <v>25856.639999999999</v>
      </c>
      <c r="K242" s="38">
        <v>3069700</v>
      </c>
      <c r="L242" s="29" t="s">
        <v>81</v>
      </c>
      <c r="M242" s="29"/>
      <c r="N242" s="13"/>
      <c r="O242" s="39"/>
      <c r="P242" s="40"/>
    </row>
    <row r="243" spans="1:17" s="17" customFormat="1" ht="30" customHeight="1">
      <c r="A243" s="29">
        <v>27</v>
      </c>
      <c r="B243" s="29">
        <v>1</v>
      </c>
      <c r="C243" s="29">
        <v>1304</v>
      </c>
      <c r="D243" s="29" t="s">
        <v>100</v>
      </c>
      <c r="E243" s="29" t="s">
        <v>101</v>
      </c>
      <c r="F243" s="30">
        <v>118.72</v>
      </c>
      <c r="G243" s="30">
        <v>98.3</v>
      </c>
      <c r="H243" s="30">
        <v>20.424099999999999</v>
      </c>
      <c r="I243" s="29" t="s">
        <v>80</v>
      </c>
      <c r="J243" s="29">
        <f t="shared" si="7"/>
        <v>25909.83</v>
      </c>
      <c r="K243" s="38">
        <v>3076015</v>
      </c>
      <c r="L243" s="29" t="s">
        <v>81</v>
      </c>
      <c r="M243" s="29"/>
      <c r="N243" s="13"/>
      <c r="O243" s="39"/>
      <c r="P243" s="40"/>
    </row>
    <row r="244" spans="1:17" s="17" customFormat="1" ht="30" customHeight="1">
      <c r="A244" s="29">
        <v>27</v>
      </c>
      <c r="B244" s="29">
        <v>1</v>
      </c>
      <c r="C244" s="29">
        <v>1404</v>
      </c>
      <c r="D244" s="29" t="s">
        <v>100</v>
      </c>
      <c r="E244" s="29" t="s">
        <v>101</v>
      </c>
      <c r="F244" s="30">
        <v>118.72</v>
      </c>
      <c r="G244" s="30">
        <v>98.3</v>
      </c>
      <c r="H244" s="30">
        <v>20.424099999999999</v>
      </c>
      <c r="I244" s="29" t="s">
        <v>80</v>
      </c>
      <c r="J244" s="29">
        <f t="shared" si="7"/>
        <v>24154.51</v>
      </c>
      <c r="K244" s="38">
        <v>2867623</v>
      </c>
      <c r="L244" s="29" t="s">
        <v>81</v>
      </c>
      <c r="M244" s="29"/>
      <c r="N244" s="13"/>
      <c r="O244" s="39"/>
      <c r="P244" s="40"/>
    </row>
    <row r="245" spans="1:17" s="17" customFormat="1" ht="30" customHeight="1">
      <c r="A245" s="29" t="s">
        <v>97</v>
      </c>
      <c r="B245" s="29"/>
      <c r="C245" s="29">
        <f>COUNTA(C5:C244)</f>
        <v>240</v>
      </c>
      <c r="D245" s="29" t="s">
        <v>100</v>
      </c>
      <c r="E245" s="29"/>
      <c r="F245" s="29">
        <f>SUM(F5:F244)</f>
        <v>33210.379999999997</v>
      </c>
      <c r="G245" s="30">
        <f>SUM(G5:G244)</f>
        <v>26544.77</v>
      </c>
      <c r="H245" s="30">
        <f>SUM(H5:H244)</f>
        <v>6665.2978000000003</v>
      </c>
      <c r="I245" s="29" t="s">
        <v>80</v>
      </c>
      <c r="J245" s="29">
        <f t="shared" si="7"/>
        <v>25897.91</v>
      </c>
      <c r="K245" s="29">
        <f>SUM(K5:K244)</f>
        <v>860079562</v>
      </c>
      <c r="L245" s="29"/>
      <c r="M245" s="29"/>
      <c r="N245" s="13"/>
      <c r="O245" s="39"/>
      <c r="P245" s="39"/>
    </row>
    <row r="246" spans="1:17" s="18" customFormat="1" ht="30" customHeight="1">
      <c r="A246" s="111" t="str">
        <f>"本表报备房源总套数"&amp;C245&amp;"套，总面积"&amp;F245&amp;"㎡，总价"&amp;K245&amp;"元，均单价"&amp;J245&amp;"元/㎡。"</f>
        <v>本表报备房源总套数240套，总面积33210.38㎡，总价860079562元，均单价25897.91元/㎡。</v>
      </c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3"/>
      <c r="O246" s="39"/>
      <c r="P246" s="41"/>
      <c r="Q246" s="17"/>
    </row>
    <row r="247" spans="1:17" s="19" customFormat="1" ht="14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3"/>
      <c r="O247" s="39"/>
      <c r="P247" s="41"/>
      <c r="Q247" s="17"/>
    </row>
    <row r="248" spans="1:17" s="19" customFormat="1" ht="14.25">
      <c r="A248" s="18"/>
      <c r="B248" s="18"/>
      <c r="C248" s="18"/>
      <c r="D248" s="39"/>
      <c r="E248" s="18"/>
      <c r="F248" s="31"/>
      <c r="G248" s="31"/>
      <c r="H248" s="31"/>
      <c r="I248" s="42"/>
      <c r="J248" s="114" t="s">
        <v>98</v>
      </c>
      <c r="K248" s="115"/>
      <c r="L248" s="116"/>
      <c r="M248" s="35"/>
      <c r="N248" s="13"/>
      <c r="O248" s="39"/>
      <c r="P248" s="41"/>
      <c r="Q248" s="17"/>
    </row>
    <row r="249" spans="1:17">
      <c r="I249" s="43"/>
      <c r="J249" s="44"/>
      <c r="K249" s="45"/>
      <c r="L249" s="44"/>
      <c r="M249" s="46"/>
      <c r="O249"/>
    </row>
    <row r="250" spans="1:17">
      <c r="I250" s="43"/>
      <c r="J250" s="117"/>
      <c r="K250" s="118"/>
      <c r="L250" s="117"/>
      <c r="M250" s="46"/>
      <c r="O250"/>
    </row>
    <row r="251" spans="1:17">
      <c r="O251"/>
    </row>
    <row r="252" spans="1:17">
      <c r="O252"/>
    </row>
    <row r="253" spans="1:17">
      <c r="O253"/>
    </row>
    <row r="254" spans="1:17">
      <c r="O254"/>
    </row>
    <row r="255" spans="1:17">
      <c r="O255"/>
    </row>
    <row r="256" spans="1:17">
      <c r="O256"/>
    </row>
    <row r="257" spans="15:15">
      <c r="O257"/>
    </row>
    <row r="258" spans="15:15">
      <c r="O258"/>
    </row>
    <row r="259" spans="15:15">
      <c r="O259"/>
    </row>
    <row r="260" spans="15:15">
      <c r="O260"/>
    </row>
    <row r="261" spans="15:15">
      <c r="O261"/>
    </row>
    <row r="262" spans="15:15">
      <c r="O262"/>
    </row>
    <row r="263" spans="15:15">
      <c r="O263"/>
    </row>
    <row r="264" spans="15:15">
      <c r="O264"/>
    </row>
    <row r="265" spans="15:15">
      <c r="O265"/>
    </row>
    <row r="266" spans="15:15">
      <c r="O266"/>
    </row>
    <row r="267" spans="15:15">
      <c r="O267"/>
    </row>
    <row r="268" spans="15:15">
      <c r="O268"/>
    </row>
    <row r="269" spans="15:15">
      <c r="O269"/>
    </row>
    <row r="270" spans="15:15">
      <c r="O270"/>
    </row>
    <row r="271" spans="15:15">
      <c r="O271"/>
    </row>
    <row r="272" spans="15:15">
      <c r="O272"/>
    </row>
    <row r="273" spans="15:15">
      <c r="O273"/>
    </row>
    <row r="274" spans="15:15">
      <c r="O274"/>
    </row>
  </sheetData>
  <mergeCells count="5">
    <mergeCell ref="A1:M1"/>
    <mergeCell ref="A2:M2"/>
    <mergeCell ref="J248:L248"/>
    <mergeCell ref="J250:L250"/>
    <mergeCell ref="A246:M247"/>
  </mergeCells>
  <phoneticPr fontId="9" type="noConversion"/>
  <pageMargins left="0.75138888888888899" right="0.75138888888888899" top="1" bottom="1" header="0.5" footer="0.5"/>
  <pageSetup paperSize="9" scale="50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80" zoomScaleNormal="80" workbookViewId="0">
      <selection activeCell="Q16" sqref="Q16"/>
    </sheetView>
  </sheetViews>
  <sheetFormatPr defaultColWidth="8.875" defaultRowHeight="13.5"/>
  <cols>
    <col min="1" max="1" width="6.25" customWidth="1"/>
    <col min="2" max="2" width="4.75" customWidth="1"/>
    <col min="3" max="3" width="6.625" customWidth="1"/>
    <col min="4" max="4" width="9.625" customWidth="1"/>
    <col min="5" max="5" width="7.125" customWidth="1"/>
    <col min="6" max="7" width="9.625" style="3" customWidth="1"/>
    <col min="8" max="8" width="8.75" style="3" customWidth="1"/>
    <col min="9" max="9" width="8.75" customWidth="1"/>
    <col min="10" max="10" width="26.5" customWidth="1"/>
    <col min="11" max="11" width="14.875" customWidth="1"/>
    <col min="12" max="12" width="8.75" customWidth="1"/>
    <col min="13" max="13" width="6.75" customWidth="1"/>
    <col min="14" max="14" width="10.625"/>
  </cols>
  <sheetData>
    <row r="1" spans="1:13" ht="25.5">
      <c r="A1" s="103" t="s">
        <v>63</v>
      </c>
      <c r="B1" s="103"/>
      <c r="C1" s="103"/>
      <c r="D1" s="103"/>
      <c r="E1" s="103"/>
      <c r="F1" s="105"/>
      <c r="G1" s="105"/>
      <c r="H1" s="105"/>
      <c r="I1" s="103"/>
      <c r="J1" s="103"/>
      <c r="K1" s="103"/>
      <c r="L1" s="103"/>
      <c r="M1" s="103"/>
    </row>
    <row r="2" spans="1:13">
      <c r="A2" s="119" t="s">
        <v>105</v>
      </c>
      <c r="B2" s="119"/>
      <c r="C2" s="119"/>
      <c r="D2" s="119"/>
      <c r="E2" s="119"/>
      <c r="F2" s="120"/>
      <c r="G2" s="120"/>
      <c r="H2" s="120"/>
      <c r="I2" s="119"/>
      <c r="J2" s="119"/>
      <c r="K2" s="119"/>
      <c r="L2" s="119"/>
      <c r="M2" s="119"/>
    </row>
    <row r="3" spans="1:13">
      <c r="A3" s="4"/>
      <c r="B3" s="4"/>
      <c r="C3" s="4"/>
      <c r="D3" s="4"/>
      <c r="E3" s="4"/>
      <c r="F3" s="5"/>
      <c r="G3" s="5"/>
      <c r="H3" s="5"/>
      <c r="I3" s="4"/>
      <c r="J3" s="4" t="s">
        <v>65</v>
      </c>
      <c r="K3" s="4"/>
      <c r="L3" s="4"/>
      <c r="M3" s="4"/>
    </row>
    <row r="4" spans="1:13" s="1" customFormat="1" ht="38.1" customHeight="1">
      <c r="A4" s="6" t="s">
        <v>66</v>
      </c>
      <c r="B4" s="6" t="s">
        <v>67</v>
      </c>
      <c r="C4" s="6" t="s">
        <v>68</v>
      </c>
      <c r="D4" s="6" t="s">
        <v>69</v>
      </c>
      <c r="E4" s="6" t="s">
        <v>22</v>
      </c>
      <c r="F4" s="7" t="s">
        <v>24</v>
      </c>
      <c r="G4" s="7" t="s">
        <v>106</v>
      </c>
      <c r="H4" s="7" t="s">
        <v>107</v>
      </c>
      <c r="I4" s="6" t="s">
        <v>73</v>
      </c>
      <c r="J4" s="6" t="s">
        <v>108</v>
      </c>
      <c r="K4" s="6" t="s">
        <v>75</v>
      </c>
      <c r="L4" s="6" t="s">
        <v>76</v>
      </c>
      <c r="M4" s="6" t="s">
        <v>77</v>
      </c>
    </row>
    <row r="5" spans="1:13" ht="20.100000000000001" customHeight="1">
      <c r="A5" s="8">
        <v>4</v>
      </c>
      <c r="B5" s="8" t="s">
        <v>109</v>
      </c>
      <c r="C5" s="8" t="s">
        <v>110</v>
      </c>
      <c r="D5" s="8" t="s">
        <v>111</v>
      </c>
      <c r="E5" s="8" t="s">
        <v>112</v>
      </c>
      <c r="F5" s="9">
        <v>67.78</v>
      </c>
      <c r="G5" s="9">
        <v>64.980999999999995</v>
      </c>
      <c r="H5" s="9">
        <v>2.7957999999999998</v>
      </c>
      <c r="I5" s="8" t="s">
        <v>80</v>
      </c>
      <c r="J5" s="8">
        <v>48000</v>
      </c>
      <c r="K5" s="8">
        <f t="shared" ref="K5:K25" si="0">ROUND(J5*F5,0)</f>
        <v>3253440</v>
      </c>
      <c r="L5" s="8" t="s">
        <v>81</v>
      </c>
      <c r="M5" s="8"/>
    </row>
    <row r="6" spans="1:13" ht="20.100000000000001" customHeight="1">
      <c r="A6" s="8">
        <v>4</v>
      </c>
      <c r="B6" s="8" t="s">
        <v>109</v>
      </c>
      <c r="C6" s="8" t="s">
        <v>113</v>
      </c>
      <c r="D6" s="8" t="s">
        <v>111</v>
      </c>
      <c r="E6" s="8" t="s">
        <v>112</v>
      </c>
      <c r="F6" s="9">
        <v>83.38</v>
      </c>
      <c r="G6" s="9">
        <v>79.944500000000005</v>
      </c>
      <c r="H6" s="9">
        <v>3.4397000000000002</v>
      </c>
      <c r="I6" s="8" t="s">
        <v>80</v>
      </c>
      <c r="J6" s="8">
        <v>48000</v>
      </c>
      <c r="K6" s="8">
        <f t="shared" si="0"/>
        <v>4002240</v>
      </c>
      <c r="L6" s="8" t="s">
        <v>81</v>
      </c>
      <c r="M6" s="8"/>
    </row>
    <row r="7" spans="1:13" ht="20.100000000000001" customHeight="1">
      <c r="A7" s="8">
        <v>4</v>
      </c>
      <c r="B7" s="8" t="s">
        <v>109</v>
      </c>
      <c r="C7" s="8" t="s">
        <v>114</v>
      </c>
      <c r="D7" s="8" t="s">
        <v>111</v>
      </c>
      <c r="E7" s="8" t="s">
        <v>112</v>
      </c>
      <c r="F7" s="9">
        <v>83.42</v>
      </c>
      <c r="G7" s="9">
        <v>79.979500000000002</v>
      </c>
      <c r="H7" s="9">
        <v>3.4411999999999998</v>
      </c>
      <c r="I7" s="8" t="s">
        <v>80</v>
      </c>
      <c r="J7" s="8">
        <v>48000</v>
      </c>
      <c r="K7" s="8">
        <f t="shared" si="0"/>
        <v>4004160</v>
      </c>
      <c r="L7" s="8" t="s">
        <v>81</v>
      </c>
      <c r="M7" s="8"/>
    </row>
    <row r="8" spans="1:13" ht="20.100000000000001" customHeight="1">
      <c r="A8" s="8">
        <v>4</v>
      </c>
      <c r="B8" s="8" t="s">
        <v>109</v>
      </c>
      <c r="C8" s="8" t="s">
        <v>115</v>
      </c>
      <c r="D8" s="8" t="s">
        <v>111</v>
      </c>
      <c r="E8" s="8" t="s">
        <v>112</v>
      </c>
      <c r="F8" s="9">
        <v>81.96</v>
      </c>
      <c r="G8" s="9">
        <v>78.575800000000001</v>
      </c>
      <c r="H8" s="9">
        <v>3.3807999999999998</v>
      </c>
      <c r="I8" s="8" t="s">
        <v>80</v>
      </c>
      <c r="J8" s="8">
        <v>48000</v>
      </c>
      <c r="K8" s="8">
        <f t="shared" si="0"/>
        <v>3934080</v>
      </c>
      <c r="L8" s="8" t="s">
        <v>81</v>
      </c>
      <c r="M8" s="8"/>
    </row>
    <row r="9" spans="1:13" ht="20.100000000000001" customHeight="1">
      <c r="A9" s="8">
        <v>4</v>
      </c>
      <c r="B9" s="8" t="s">
        <v>109</v>
      </c>
      <c r="C9" s="8" t="s">
        <v>116</v>
      </c>
      <c r="D9" s="8" t="s">
        <v>111</v>
      </c>
      <c r="E9" s="8" t="s">
        <v>112</v>
      </c>
      <c r="F9" s="9">
        <v>98.13</v>
      </c>
      <c r="G9" s="9">
        <v>94.079499999999996</v>
      </c>
      <c r="H9" s="9">
        <v>4.0477999999999996</v>
      </c>
      <c r="I9" s="8" t="s">
        <v>80</v>
      </c>
      <c r="J9" s="8">
        <v>48000</v>
      </c>
      <c r="K9" s="8">
        <f t="shared" si="0"/>
        <v>4710240</v>
      </c>
      <c r="L9" s="8" t="s">
        <v>81</v>
      </c>
      <c r="M9" s="8"/>
    </row>
    <row r="10" spans="1:13" ht="20.100000000000001" customHeight="1">
      <c r="A10" s="8">
        <v>4</v>
      </c>
      <c r="B10" s="8" t="s">
        <v>109</v>
      </c>
      <c r="C10" s="8" t="s">
        <v>117</v>
      </c>
      <c r="D10" s="8" t="s">
        <v>111</v>
      </c>
      <c r="E10" s="8" t="s">
        <v>112</v>
      </c>
      <c r="F10" s="9">
        <v>97.96</v>
      </c>
      <c r="G10" s="9">
        <v>93.923500000000004</v>
      </c>
      <c r="H10" s="9">
        <v>4.0411000000000001</v>
      </c>
      <c r="I10" s="8" t="s">
        <v>80</v>
      </c>
      <c r="J10" s="8">
        <v>48000</v>
      </c>
      <c r="K10" s="8">
        <f t="shared" si="0"/>
        <v>4702080</v>
      </c>
      <c r="L10" s="8" t="s">
        <v>81</v>
      </c>
      <c r="M10" s="8"/>
    </row>
    <row r="11" spans="1:13" ht="20.100000000000001" customHeight="1">
      <c r="A11" s="8">
        <v>4</v>
      </c>
      <c r="B11" s="8" t="s">
        <v>109</v>
      </c>
      <c r="C11" s="8" t="s">
        <v>118</v>
      </c>
      <c r="D11" s="8" t="s">
        <v>111</v>
      </c>
      <c r="E11" s="8" t="s">
        <v>112</v>
      </c>
      <c r="F11" s="9">
        <v>132.33000000000001</v>
      </c>
      <c r="G11" s="9">
        <v>126.8754</v>
      </c>
      <c r="H11" s="9">
        <v>5.4588999999999999</v>
      </c>
      <c r="I11" s="8" t="s">
        <v>80</v>
      </c>
      <c r="J11" s="8">
        <v>48000</v>
      </c>
      <c r="K11" s="8">
        <f t="shared" si="0"/>
        <v>6351840</v>
      </c>
      <c r="L11" s="8" t="s">
        <v>81</v>
      </c>
      <c r="M11" s="8"/>
    </row>
    <row r="12" spans="1:13" ht="20.100000000000001" customHeight="1">
      <c r="A12" s="8">
        <v>5</v>
      </c>
      <c r="B12" s="8" t="s">
        <v>109</v>
      </c>
      <c r="C12" s="8" t="s">
        <v>119</v>
      </c>
      <c r="D12" s="8" t="s">
        <v>111</v>
      </c>
      <c r="E12" s="8" t="s">
        <v>112</v>
      </c>
      <c r="F12" s="9">
        <v>68.67</v>
      </c>
      <c r="G12" s="9">
        <v>65.345600000000005</v>
      </c>
      <c r="H12" s="9">
        <v>3.327</v>
      </c>
      <c r="I12" s="8" t="s">
        <v>80</v>
      </c>
      <c r="J12" s="8">
        <v>48000</v>
      </c>
      <c r="K12" s="8">
        <f t="shared" si="0"/>
        <v>3296160</v>
      </c>
      <c r="L12" s="8" t="s">
        <v>81</v>
      </c>
      <c r="M12" s="8"/>
    </row>
    <row r="13" spans="1:13" ht="20.100000000000001" customHeight="1">
      <c r="A13" s="8">
        <v>5</v>
      </c>
      <c r="B13" s="8" t="s">
        <v>109</v>
      </c>
      <c r="C13" s="8" t="s">
        <v>120</v>
      </c>
      <c r="D13" s="8" t="s">
        <v>111</v>
      </c>
      <c r="E13" s="8" t="s">
        <v>112</v>
      </c>
      <c r="F13" s="9">
        <v>56.74</v>
      </c>
      <c r="G13" s="9">
        <v>53.9925</v>
      </c>
      <c r="H13" s="9">
        <v>2.7490000000000001</v>
      </c>
      <c r="I13" s="8" t="s">
        <v>80</v>
      </c>
      <c r="J13" s="8">
        <v>48000</v>
      </c>
      <c r="K13" s="8">
        <f t="shared" si="0"/>
        <v>2723520</v>
      </c>
      <c r="L13" s="8" t="s">
        <v>81</v>
      </c>
      <c r="M13" s="8"/>
    </row>
    <row r="14" spans="1:13" ht="20.100000000000001" customHeight="1">
      <c r="A14" s="8">
        <v>5</v>
      </c>
      <c r="B14" s="8" t="s">
        <v>109</v>
      </c>
      <c r="C14" s="8" t="s">
        <v>121</v>
      </c>
      <c r="D14" s="8" t="s">
        <v>111</v>
      </c>
      <c r="E14" s="8" t="s">
        <v>112</v>
      </c>
      <c r="F14" s="9">
        <v>56.49</v>
      </c>
      <c r="G14" s="9">
        <v>53.7545</v>
      </c>
      <c r="H14" s="9">
        <v>2.7368000000000001</v>
      </c>
      <c r="I14" s="8" t="s">
        <v>80</v>
      </c>
      <c r="J14" s="8">
        <v>48000</v>
      </c>
      <c r="K14" s="8">
        <f t="shared" si="0"/>
        <v>2711520</v>
      </c>
      <c r="L14" s="8" t="s">
        <v>81</v>
      </c>
      <c r="M14" s="8"/>
    </row>
    <row r="15" spans="1:13" ht="20.100000000000001" customHeight="1">
      <c r="A15" s="8">
        <v>5</v>
      </c>
      <c r="B15" s="8" t="s">
        <v>109</v>
      </c>
      <c r="C15" s="8" t="s">
        <v>122</v>
      </c>
      <c r="D15" s="8" t="s">
        <v>111</v>
      </c>
      <c r="E15" s="8" t="s">
        <v>112</v>
      </c>
      <c r="F15" s="9">
        <v>54.57</v>
      </c>
      <c r="G15" s="9">
        <v>51.9268</v>
      </c>
      <c r="H15" s="9">
        <v>2.6438000000000001</v>
      </c>
      <c r="I15" s="8" t="s">
        <v>80</v>
      </c>
      <c r="J15" s="8">
        <v>48000</v>
      </c>
      <c r="K15" s="8">
        <f t="shared" si="0"/>
        <v>2619360</v>
      </c>
      <c r="L15" s="8" t="s">
        <v>81</v>
      </c>
      <c r="M15" s="8"/>
    </row>
    <row r="16" spans="1:13" ht="20.100000000000001" customHeight="1">
      <c r="A16" s="8">
        <v>5</v>
      </c>
      <c r="B16" s="8" t="s">
        <v>109</v>
      </c>
      <c r="C16" s="8" t="s">
        <v>123</v>
      </c>
      <c r="D16" s="8" t="s">
        <v>111</v>
      </c>
      <c r="E16" s="8" t="s">
        <v>112</v>
      </c>
      <c r="F16" s="9">
        <v>67.73</v>
      </c>
      <c r="G16" s="9">
        <v>64.444500000000005</v>
      </c>
      <c r="H16" s="9">
        <v>3.2810999999999999</v>
      </c>
      <c r="I16" s="8" t="s">
        <v>80</v>
      </c>
      <c r="J16" s="8">
        <v>48000</v>
      </c>
      <c r="K16" s="8">
        <f t="shared" si="0"/>
        <v>3251040</v>
      </c>
      <c r="L16" s="8" t="s">
        <v>81</v>
      </c>
      <c r="M16" s="8"/>
    </row>
    <row r="17" spans="1:13" ht="20.100000000000001" customHeight="1">
      <c r="A17" s="8">
        <v>5</v>
      </c>
      <c r="B17" s="8" t="s">
        <v>109</v>
      </c>
      <c r="C17" s="8" t="s">
        <v>124</v>
      </c>
      <c r="D17" s="8" t="s">
        <v>111</v>
      </c>
      <c r="E17" s="8" t="s">
        <v>112</v>
      </c>
      <c r="F17" s="9">
        <v>67.760000000000005</v>
      </c>
      <c r="G17" s="9">
        <v>64.478499999999997</v>
      </c>
      <c r="H17" s="9">
        <v>3.2829000000000002</v>
      </c>
      <c r="I17" s="8" t="s">
        <v>80</v>
      </c>
      <c r="J17" s="8">
        <v>48000</v>
      </c>
      <c r="K17" s="8">
        <f t="shared" si="0"/>
        <v>3252480</v>
      </c>
      <c r="L17" s="8" t="s">
        <v>81</v>
      </c>
      <c r="M17" s="8"/>
    </row>
    <row r="18" spans="1:13" ht="20.100000000000001" customHeight="1">
      <c r="A18" s="8">
        <v>5</v>
      </c>
      <c r="B18" s="8" t="s">
        <v>109</v>
      </c>
      <c r="C18" s="8" t="s">
        <v>125</v>
      </c>
      <c r="D18" s="8" t="s">
        <v>111</v>
      </c>
      <c r="E18" s="8" t="s">
        <v>112</v>
      </c>
      <c r="F18" s="9">
        <v>68.290000000000006</v>
      </c>
      <c r="G18" s="9">
        <v>64.980999999999995</v>
      </c>
      <c r="H18" s="9">
        <v>3.3083999999999998</v>
      </c>
      <c r="I18" s="8" t="s">
        <v>80</v>
      </c>
      <c r="J18" s="8">
        <v>48000</v>
      </c>
      <c r="K18" s="8">
        <f t="shared" si="0"/>
        <v>3277920</v>
      </c>
      <c r="L18" s="8" t="s">
        <v>81</v>
      </c>
      <c r="M18" s="8"/>
    </row>
    <row r="19" spans="1:13" ht="20.100000000000001" customHeight="1">
      <c r="A19" s="8">
        <v>27</v>
      </c>
      <c r="B19" s="8" t="s">
        <v>109</v>
      </c>
      <c r="C19" s="8" t="s">
        <v>126</v>
      </c>
      <c r="D19" s="8" t="s">
        <v>111</v>
      </c>
      <c r="E19" s="8" t="s">
        <v>112</v>
      </c>
      <c r="F19" s="9">
        <v>68.67</v>
      </c>
      <c r="G19" s="9">
        <v>64.902900000000002</v>
      </c>
      <c r="H19" s="9">
        <v>3.7683</v>
      </c>
      <c r="I19" s="8" t="s">
        <v>80</v>
      </c>
      <c r="J19" s="8">
        <v>48000</v>
      </c>
      <c r="K19" s="8">
        <f t="shared" si="0"/>
        <v>3296160</v>
      </c>
      <c r="L19" s="8" t="s">
        <v>81</v>
      </c>
      <c r="M19" s="8"/>
    </row>
    <row r="20" spans="1:13" ht="20.100000000000001" customHeight="1">
      <c r="A20" s="8">
        <v>27</v>
      </c>
      <c r="B20" s="8" t="s">
        <v>109</v>
      </c>
      <c r="C20" s="8" t="s">
        <v>127</v>
      </c>
      <c r="D20" s="8" t="s">
        <v>111</v>
      </c>
      <c r="E20" s="8" t="s">
        <v>112</v>
      </c>
      <c r="F20" s="9">
        <v>65.38</v>
      </c>
      <c r="G20" s="9">
        <v>61.795000000000002</v>
      </c>
      <c r="H20" s="9">
        <v>3.5878000000000001</v>
      </c>
      <c r="I20" s="8" t="s">
        <v>80</v>
      </c>
      <c r="J20" s="8">
        <v>48000</v>
      </c>
      <c r="K20" s="8">
        <f t="shared" si="0"/>
        <v>3138240</v>
      </c>
      <c r="L20" s="8" t="s">
        <v>81</v>
      </c>
      <c r="M20" s="8"/>
    </row>
    <row r="21" spans="1:13" ht="20.100000000000001" customHeight="1">
      <c r="A21" s="8">
        <v>27</v>
      </c>
      <c r="B21" s="8" t="s">
        <v>109</v>
      </c>
      <c r="C21" s="8" t="s">
        <v>128</v>
      </c>
      <c r="D21" s="8" t="s">
        <v>111</v>
      </c>
      <c r="E21" s="8" t="s">
        <v>112</v>
      </c>
      <c r="F21" s="9">
        <v>57.94</v>
      </c>
      <c r="G21" s="9">
        <v>54.761000000000003</v>
      </c>
      <c r="H21" s="9">
        <v>3.1793999999999998</v>
      </c>
      <c r="I21" s="8" t="s">
        <v>80</v>
      </c>
      <c r="J21" s="8">
        <v>48000</v>
      </c>
      <c r="K21" s="8">
        <f t="shared" si="0"/>
        <v>2781120</v>
      </c>
      <c r="L21" s="8" t="s">
        <v>81</v>
      </c>
      <c r="M21" s="8"/>
    </row>
    <row r="22" spans="1:13" ht="20.100000000000001" customHeight="1">
      <c r="A22" s="8">
        <v>27</v>
      </c>
      <c r="B22" s="8" t="s">
        <v>109</v>
      </c>
      <c r="C22" s="8" t="s">
        <v>129</v>
      </c>
      <c r="D22" s="8" t="s">
        <v>111</v>
      </c>
      <c r="E22" s="8" t="s">
        <v>112</v>
      </c>
      <c r="F22" s="9">
        <v>59.03</v>
      </c>
      <c r="G22" s="9">
        <v>55.789000000000001</v>
      </c>
      <c r="H22" s="9">
        <v>3.2391000000000001</v>
      </c>
      <c r="I22" s="8" t="s">
        <v>80</v>
      </c>
      <c r="J22" s="8">
        <v>48000</v>
      </c>
      <c r="K22" s="8">
        <f t="shared" si="0"/>
        <v>2833440</v>
      </c>
      <c r="L22" s="8" t="s">
        <v>81</v>
      </c>
      <c r="M22" s="8"/>
    </row>
    <row r="23" spans="1:13" ht="20.100000000000001" customHeight="1">
      <c r="A23" s="8">
        <v>27</v>
      </c>
      <c r="B23" s="8" t="s">
        <v>109</v>
      </c>
      <c r="C23" s="8" t="s">
        <v>130</v>
      </c>
      <c r="D23" s="8" t="s">
        <v>111</v>
      </c>
      <c r="E23" s="8" t="s">
        <v>112</v>
      </c>
      <c r="F23" s="9">
        <v>57.97</v>
      </c>
      <c r="G23" s="9">
        <v>54.792000000000002</v>
      </c>
      <c r="H23" s="9">
        <v>3.1812</v>
      </c>
      <c r="I23" s="8" t="s">
        <v>80</v>
      </c>
      <c r="J23" s="8">
        <v>48000</v>
      </c>
      <c r="K23" s="8">
        <f t="shared" si="0"/>
        <v>2782560</v>
      </c>
      <c r="L23" s="8" t="s">
        <v>81</v>
      </c>
      <c r="M23" s="8"/>
    </row>
    <row r="24" spans="1:13" ht="20.100000000000001" customHeight="1">
      <c r="A24" s="8">
        <v>27</v>
      </c>
      <c r="B24" s="8" t="s">
        <v>109</v>
      </c>
      <c r="C24" s="8" t="s">
        <v>131</v>
      </c>
      <c r="D24" s="8" t="s">
        <v>111</v>
      </c>
      <c r="E24" s="8" t="s">
        <v>112</v>
      </c>
      <c r="F24" s="9">
        <v>65.5</v>
      </c>
      <c r="G24" s="9">
        <v>61.904000000000003</v>
      </c>
      <c r="H24" s="9">
        <v>3.5941000000000001</v>
      </c>
      <c r="I24" s="8" t="s">
        <v>80</v>
      </c>
      <c r="J24" s="8">
        <v>48000</v>
      </c>
      <c r="K24" s="8">
        <f t="shared" si="0"/>
        <v>3144000</v>
      </c>
      <c r="L24" s="8" t="s">
        <v>81</v>
      </c>
      <c r="M24" s="8"/>
    </row>
    <row r="25" spans="1:13" ht="20.100000000000001" customHeight="1">
      <c r="A25" s="8">
        <v>27</v>
      </c>
      <c r="B25" s="8" t="s">
        <v>109</v>
      </c>
      <c r="C25" s="8" t="s">
        <v>132</v>
      </c>
      <c r="D25" s="8" t="s">
        <v>111</v>
      </c>
      <c r="E25" s="8" t="s">
        <v>112</v>
      </c>
      <c r="F25" s="9">
        <v>72.290000000000006</v>
      </c>
      <c r="G25" s="9">
        <v>68.325999999999993</v>
      </c>
      <c r="H25" s="9">
        <v>3.9670000000000001</v>
      </c>
      <c r="I25" s="8" t="s">
        <v>80</v>
      </c>
      <c r="J25" s="8">
        <v>48000</v>
      </c>
      <c r="K25" s="8">
        <f t="shared" si="0"/>
        <v>3469920</v>
      </c>
      <c r="L25" s="8" t="s">
        <v>81</v>
      </c>
      <c r="M25" s="8"/>
    </row>
    <row r="26" spans="1:13" ht="20.100000000000001" customHeight="1">
      <c r="A26" s="8" t="s">
        <v>97</v>
      </c>
      <c r="B26" s="8"/>
      <c r="C26" s="8">
        <v>21</v>
      </c>
      <c r="D26" s="8"/>
      <c r="E26" s="8"/>
      <c r="F26" s="9">
        <f>SUM(F5:F25)</f>
        <v>1531.99</v>
      </c>
      <c r="G26" s="9">
        <f>SUM(G5:G25)</f>
        <v>1459.5525</v>
      </c>
      <c r="H26" s="9">
        <f>SUM(H5:H25)</f>
        <v>72.4512</v>
      </c>
      <c r="I26" s="8"/>
      <c r="J26" s="8">
        <f>K26/F26</f>
        <v>48000</v>
      </c>
      <c r="K26" s="11">
        <f>SUM(K5:K25)</f>
        <v>73535520</v>
      </c>
      <c r="L26" s="8"/>
      <c r="M26" s="8"/>
    </row>
    <row r="27" spans="1:13" s="2" customFormat="1" ht="26.1" customHeight="1">
      <c r="A27" s="121" t="s">
        <v>133</v>
      </c>
      <c r="B27" s="121"/>
      <c r="C27" s="121"/>
      <c r="D27" s="121"/>
      <c r="E27" s="121"/>
      <c r="F27" s="122"/>
      <c r="G27" s="122"/>
      <c r="H27" s="122"/>
      <c r="I27" s="121"/>
      <c r="J27" s="121"/>
      <c r="K27" s="121"/>
      <c r="L27" s="121"/>
      <c r="M27" s="121"/>
    </row>
    <row r="28" spans="1:13">
      <c r="A28" s="2"/>
      <c r="C28" s="2"/>
      <c r="D28" s="2"/>
      <c r="E28" s="2"/>
      <c r="F28" s="10"/>
      <c r="G28" s="10"/>
      <c r="H28" s="10"/>
      <c r="I28" s="12"/>
      <c r="J28" s="123" t="s">
        <v>98</v>
      </c>
      <c r="K28" s="124"/>
      <c r="L28" s="124"/>
      <c r="M28" s="12"/>
    </row>
  </sheetData>
  <mergeCells count="4">
    <mergeCell ref="A1:M1"/>
    <mergeCell ref="A2:M2"/>
    <mergeCell ref="A27:M27"/>
    <mergeCell ref="J28:L28"/>
  </mergeCells>
  <phoneticPr fontId="9" type="noConversion"/>
  <pageMargins left="0.75138888888888899" right="0.75138888888888899" top="1" bottom="1" header="0.5" footer="0.5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标价牌</vt:lpstr>
      <vt:lpstr>多层价目表</vt:lpstr>
      <vt:lpstr>小高层价目表</vt:lpstr>
      <vt:lpstr>高层价目表</vt:lpstr>
      <vt:lpstr>商铺价目表</vt:lpstr>
      <vt:lpstr>Sheet1</vt:lpstr>
      <vt:lpstr>标价牌!Print_Area</vt:lpstr>
      <vt:lpstr>多层价目表!Print_Area</vt:lpstr>
      <vt:lpstr>高层价目表!Print_Area</vt:lpstr>
      <vt:lpstr>商铺价目表!Print_Area</vt:lpstr>
      <vt:lpstr>小高层价目表!Print_Area</vt:lpstr>
      <vt:lpstr>高层价目表!Print_Titles</vt:lpstr>
      <vt:lpstr>商铺价目表!Print_Titles</vt:lpstr>
      <vt:lpstr>小高层价目表!Print_Titles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2020-08-25T06:47:24Z</cp:lastPrinted>
  <dcterms:created xsi:type="dcterms:W3CDTF">2006-09-13T11:21:00Z</dcterms:created>
  <dcterms:modified xsi:type="dcterms:W3CDTF">2020-08-26T02:59:03Z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