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9420"/>
  </bookViews>
  <sheets>
    <sheet name="标牌价" sheetId="2" r:id="rId1"/>
    <sheet name="商业价目表" sheetId="1" r:id="rId2"/>
  </sheets>
  <definedNames>
    <definedName name="_xlnm.Print_Area" localSheetId="0">标牌价!$B$1:$H$22</definedName>
    <definedName name="_xlnm.Print_Titles" localSheetId="1">商业价目表!$1:$4</definedName>
  </definedNames>
  <calcPr calcId="125725"/>
</workbook>
</file>

<file path=xl/calcChain.xml><?xml version="1.0" encoding="utf-8"?>
<calcChain xmlns="http://schemas.openxmlformats.org/spreadsheetml/2006/main">
  <c r="A66" i="1"/>
  <c r="K65"/>
  <c r="J65"/>
  <c r="H65"/>
  <c r="G65"/>
  <c r="F65"/>
  <c r="C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<sst xmlns="http://schemas.openxmlformats.org/spreadsheetml/2006/main" count="455" uniqueCount="147">
  <si>
    <t>商品房销售标价牌</t>
  </si>
  <si>
    <t>开发企业名称</t>
  </si>
  <si>
    <t>余姚绿城浙善置业有限公司</t>
  </si>
  <si>
    <t>楼盘名称</t>
  </si>
  <si>
    <t>凤鸣云庐</t>
  </si>
  <si>
    <t>坐落位置</t>
  </si>
  <si>
    <t>余姚市凤山街道阳明东路北侧、中山北路西侧</t>
  </si>
  <si>
    <t>预售许可证号码</t>
  </si>
  <si>
    <t>预售许可套数（幢数）</t>
  </si>
  <si>
    <t>土地性质</t>
  </si>
  <si>
    <t>城镇住宅用地</t>
  </si>
  <si>
    <t>土地使用起止年限</t>
  </si>
  <si>
    <t>2019/9/15——2089/9/15</t>
  </si>
  <si>
    <t>容积率</t>
  </si>
  <si>
    <t>建筑结构</t>
  </si>
  <si>
    <t>框剪结构</t>
  </si>
  <si>
    <t>绿化率</t>
  </si>
  <si>
    <t>车位配比率</t>
  </si>
  <si>
    <t>1:1.67</t>
  </si>
  <si>
    <t>装修状况</t>
  </si>
  <si>
    <t>毛坯</t>
  </si>
  <si>
    <t>房屋类型</t>
  </si>
  <si>
    <t>商业</t>
  </si>
  <si>
    <t>房源概况</t>
  </si>
  <si>
    <t>户型</t>
  </si>
  <si>
    <t>/</t>
  </si>
  <si>
    <t>建筑面积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</si>
  <si>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</si>
  <si>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</si>
  <si>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</si>
  <si>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</si>
  <si>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</si>
  <si>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</si>
  <si>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</si>
  <si>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</si>
  <si>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</si>
  <si>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</si>
  <si>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</si>
  <si>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</si>
  <si>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详见附件1（凤鸣云庐商铺优惠公示）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</si>
  <si>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</si>
  <si>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</si>
  <si>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</si>
  <si>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</si>
  <si>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</si>
  <si>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权证代办费</t>
  </si>
  <si>
    <t>按实收取</t>
  </si>
  <si>
    <t>根据代办公司规定</t>
  </si>
  <si>
    <t>代办公司</t>
  </si>
  <si>
    <t>物业专项维修资金</t>
  </si>
  <si>
    <t>根据相关政策文件规定</t>
  </si>
  <si>
    <t>余姚市住房和城乡建设局</t>
  </si>
  <si>
    <t>契税、印花税、登记费</t>
  </si>
  <si>
    <t>余姚财政局</t>
  </si>
  <si>
    <t>前期物业服务</t>
  </si>
  <si>
    <t>物业服务单位名称</t>
  </si>
  <si>
    <t>服务内容与标准</t>
  </si>
  <si>
    <t>绿城物业服务集团有限公司</t>
  </si>
  <si>
    <t>详见“前期物业管理服务协议”第四条内容</t>
  </si>
  <si>
    <t>1、小高层、高层住宅：按建筑面积1-3层每月每平方米2.95元；按建筑面积4-9层每月每平方米3.20元；按建筑面积10层及以上层每月每平方米3.40元；
2、多层住宅：按建筑面积1-2层每月每平方米3.25元，3层及以上每月每平方米3.45元。
3、商业：按建筑面积每月每平方米5.00元；
4、地下室部分：地下车位公共设施使用费，每车位每月60元。
5、装修垃圾清运费：业主可以自行委托清运单位清运，也可委托物业清运，如委托物业公司清运的，物业公司按建筑面积住宅5元/平方米收取费用(费用不含砖块、砼等拆除垃圾，发生时另行协商)。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</si>
  <si>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</si>
  <si>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</si>
  <si>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</si>
  <si>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填报日期：2020年11月17日</t>
  </si>
  <si>
    <t>商品房销售价目表</t>
  </si>
  <si>
    <t>楼盘名称：凤鸣云庐（商业）</t>
  </si>
  <si>
    <t>填制日期：2020年11月17日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</si>
  <si>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</si>
  <si>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</si>
  <si>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</si>
  <si>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</si>
  <si>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</si>
  <si>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</si>
  <si>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</si>
  <si>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
（元/㎡）</t>
  </si>
  <si>
    <t>房屋总价（元）</t>
  </si>
  <si>
    <t>销售状态</t>
  </si>
  <si>
    <t>备注</t>
  </si>
  <si>
    <t>214号</t>
  </si>
  <si>
    <t>约4.9米</t>
  </si>
  <si>
    <t>元/㎡</t>
  </si>
  <si>
    <t>未售</t>
  </si>
  <si>
    <t>216号</t>
  </si>
  <si>
    <t>218号</t>
  </si>
  <si>
    <t>220号</t>
  </si>
  <si>
    <t>222号</t>
  </si>
  <si>
    <t>224号</t>
  </si>
  <si>
    <t>226号</t>
  </si>
  <si>
    <t>228号</t>
  </si>
  <si>
    <t>230号</t>
  </si>
  <si>
    <t>232号</t>
  </si>
  <si>
    <t>234号</t>
  </si>
  <si>
    <t>236号</t>
  </si>
  <si>
    <t>238号</t>
  </si>
  <si>
    <t>240号</t>
  </si>
  <si>
    <t>242号</t>
  </si>
  <si>
    <t>244号</t>
  </si>
  <si>
    <t>246号</t>
  </si>
  <si>
    <t>248号</t>
  </si>
  <si>
    <t>250号</t>
  </si>
  <si>
    <t>252号</t>
  </si>
  <si>
    <t>254号</t>
  </si>
  <si>
    <t>256号</t>
  </si>
  <si>
    <t>258号</t>
  </si>
  <si>
    <t>260号</t>
  </si>
  <si>
    <t>262号</t>
  </si>
  <si>
    <t>264号</t>
  </si>
  <si>
    <t>266号</t>
  </si>
  <si>
    <t>268号</t>
  </si>
  <si>
    <t>270号</t>
  </si>
  <si>
    <t>272号</t>
  </si>
  <si>
    <t>274号</t>
  </si>
  <si>
    <t>276号</t>
  </si>
  <si>
    <t>278号</t>
  </si>
  <si>
    <t>280号</t>
  </si>
  <si>
    <t>282号</t>
  </si>
  <si>
    <t>284号</t>
  </si>
  <si>
    <t>298号</t>
  </si>
  <si>
    <t>300号</t>
  </si>
  <si>
    <t>302号</t>
  </si>
  <si>
    <t>304号</t>
  </si>
  <si>
    <t>306号</t>
  </si>
  <si>
    <t>308号</t>
  </si>
  <si>
    <t>310号</t>
  </si>
  <si>
    <t>312号</t>
  </si>
  <si>
    <t>314号</t>
  </si>
  <si>
    <t>316号</t>
  </si>
  <si>
    <t>318号</t>
  </si>
  <si>
    <t>320号</t>
  </si>
  <si>
    <t>322号</t>
  </si>
  <si>
    <t>324号</t>
  </si>
  <si>
    <t>326号</t>
  </si>
  <si>
    <t>328号</t>
  </si>
  <si>
    <t>330号</t>
  </si>
  <si>
    <t>332号</t>
  </si>
  <si>
    <t>334号</t>
  </si>
  <si>
    <t>336号</t>
  </si>
  <si>
    <t>338号</t>
  </si>
  <si>
    <t>340号</t>
  </si>
  <si>
    <t>342号</t>
  </si>
  <si>
    <t>344号</t>
  </si>
  <si>
    <t>合计</t>
  </si>
  <si>
    <t>价格举报电话：12358</t>
  </si>
  <si>
    <t>余房预许字（2020）第022号、余房预许字（2020）第029号</t>
    <phoneticPr fontId="7" type="noConversion"/>
  </si>
  <si>
    <t>住宅354套，商铺39套，地下储藏间14间;          住宅346套，商铺21套，地下储藏间14间</t>
    <phoneticPr fontId="7" type="noConversion"/>
  </si>
  <si>
    <t>调整商业60套</t>
    <phoneticPr fontId="7" type="noConversion"/>
  </si>
  <si>
    <t>住宅1套，商业60套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</si>
</sst>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8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2" borderId="0" xfId="1" applyNumberFormat="1" applyFont="1" applyFill="1" applyBorder="1" applyAlignment="1">
      <alignment horizontal="center" vertical="center"/>
    </xf>
    <xf numFmtId="177" fontId="3" fillId="2" borderId="0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177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177" fontId="3" fillId="2" borderId="1" xfId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77" fontId="0" fillId="2" borderId="0" xfId="0" applyNumberFormat="1" applyFont="1" applyFill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177" fontId="3" fillId="2" borderId="0" xfId="1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tabSelected="1" zoomScale="90" zoomScaleNormal="90" workbookViewId="0">
      <selection activeCell="G8" sqref="G8:H8"/>
    </sheetView>
  </sheetViews>
  <sheetFormatPr defaultColWidth="9" defaultRowHeight="13.5"/>
  <cols>
    <col min="1" max="1" width="1.875" style="13" customWidth="1"/>
    <col min="2" max="2" width="14" style="15" customWidth="1"/>
    <col min="3" max="3" width="10.5" style="13" customWidth="1"/>
    <col min="4" max="4" width="8.75" style="13" customWidth="1"/>
    <col min="5" max="5" width="11.125" style="13" customWidth="1"/>
    <col min="6" max="6" width="16.375" style="13" customWidth="1"/>
    <col min="7" max="7" width="28.5" style="13" customWidth="1"/>
    <col min="8" max="8" width="15.875" style="13" customWidth="1"/>
    <col min="9" max="9" width="10.75" style="13"/>
    <col min="10" max="10" width="15.875" style="13" customWidth="1"/>
    <col min="11" max="11" width="9.625" style="13"/>
    <col min="12" max="12" width="17" style="13" customWidth="1"/>
    <col min="13" max="13" width="10.75" style="13"/>
    <col min="14" max="14" width="12.875" style="13"/>
    <col min="15" max="16384" width="9" style="13"/>
  </cols>
  <sheetData>
    <row r="1" spans="2:13" ht="54" customHeight="1">
      <c r="B1" s="27" t="s">
        <v>0</v>
      </c>
      <c r="C1" s="27"/>
      <c r="D1" s="27"/>
      <c r="E1" s="27"/>
      <c r="F1" s="27"/>
      <c r="G1" s="27"/>
      <c r="H1" s="27"/>
    </row>
    <row r="2" spans="2:13" s="14" customFormat="1" ht="30.75" customHeight="1">
      <c r="B2" s="16" t="s">
        <v>1</v>
      </c>
      <c r="C2" s="28" t="s">
        <v>2</v>
      </c>
      <c r="D2" s="28"/>
      <c r="E2" s="28"/>
      <c r="F2" s="17" t="s">
        <v>3</v>
      </c>
      <c r="G2" s="28" t="s">
        <v>4</v>
      </c>
      <c r="H2" s="29"/>
    </row>
    <row r="3" spans="2:13" s="14" customFormat="1" ht="29.25" customHeight="1">
      <c r="B3" s="49" t="s">
        <v>5</v>
      </c>
      <c r="C3" s="52" t="s">
        <v>6</v>
      </c>
      <c r="D3" s="53"/>
      <c r="E3" s="54"/>
      <c r="F3" s="18" t="s">
        <v>7</v>
      </c>
      <c r="G3" s="30" t="s">
        <v>143</v>
      </c>
      <c r="H3" s="31"/>
    </row>
    <row r="4" spans="2:13" s="14" customFormat="1" ht="32.25" customHeight="1">
      <c r="B4" s="50"/>
      <c r="C4" s="55"/>
      <c r="D4" s="56"/>
      <c r="E4" s="57"/>
      <c r="F4" s="18" t="s">
        <v>8</v>
      </c>
      <c r="G4" s="32" t="s">
        <v>144</v>
      </c>
      <c r="H4" s="33"/>
    </row>
    <row r="5" spans="2:13" s="14" customFormat="1" ht="40.5">
      <c r="B5" s="21" t="s">
        <v>9</v>
      </c>
      <c r="C5" s="19" t="s">
        <v>10</v>
      </c>
      <c r="D5" s="18" t="s">
        <v>11</v>
      </c>
      <c r="E5" s="34" t="s">
        <v>12</v>
      </c>
      <c r="F5" s="30"/>
      <c r="G5" s="18" t="s">
        <v>13</v>
      </c>
      <c r="H5" s="20">
        <v>1.66</v>
      </c>
    </row>
    <row r="6" spans="2:13" s="14" customFormat="1" ht="30.95" customHeight="1">
      <c r="B6" s="21" t="s">
        <v>14</v>
      </c>
      <c r="C6" s="19" t="s">
        <v>15</v>
      </c>
      <c r="D6" s="18" t="s">
        <v>16</v>
      </c>
      <c r="E6" s="22">
        <v>0.28999999999999998</v>
      </c>
      <c r="F6" s="18" t="s">
        <v>17</v>
      </c>
      <c r="G6" s="35" t="s">
        <v>18</v>
      </c>
      <c r="H6" s="36"/>
    </row>
    <row r="7" spans="2:13" s="14" customFormat="1" ht="28.5" customHeight="1">
      <c r="B7" s="21" t="s">
        <v>19</v>
      </c>
      <c r="C7" s="30" t="s">
        <v>20</v>
      </c>
      <c r="D7" s="30"/>
      <c r="E7" s="30"/>
      <c r="F7" s="18" t="s">
        <v>21</v>
      </c>
      <c r="G7" s="30" t="s">
        <v>22</v>
      </c>
      <c r="H7" s="31"/>
    </row>
    <row r="8" spans="2:13" s="14" customFormat="1" ht="87" customHeight="1">
      <c r="B8" s="51" t="s">
        <v>23</v>
      </c>
      <c r="C8" s="18" t="s">
        <v>24</v>
      </c>
      <c r="D8" s="30" t="s">
        <v>25</v>
      </c>
      <c r="E8" s="30"/>
      <c r="F8" s="18" t="s">
        <v>26</v>
      </c>
      <c r="G8" s="30">
        <v>3796.14</v>
      </c>
      <c r="H8" s="31"/>
      <c r="I8" s="26"/>
      <c r="M8" s="26"/>
    </row>
    <row r="9" spans="2:13" s="14" customFormat="1" ht="28.5" customHeight="1">
      <c r="B9" s="51"/>
      <c r="C9" s="37" t="s">
        <v>27</v>
      </c>
      <c r="D9" s="37"/>
      <c r="E9" s="30" t="s">
        <v>146</v>
      </c>
      <c r="F9" s="30"/>
      <c r="G9" s="30"/>
      <c r="H9" s="31"/>
    </row>
    <row r="10" spans="2:13" s="14" customFormat="1" ht="28.5" customHeight="1">
      <c r="B10" s="51"/>
      <c r="C10" s="37" t="s">
        <v>28</v>
      </c>
      <c r="D10" s="37"/>
      <c r="E10" s="30" t="s">
        <v>145</v>
      </c>
      <c r="F10" s="30"/>
      <c r="G10" s="30"/>
      <c r="H10" s="31"/>
    </row>
    <row r="11" spans="2:13" s="14" customFormat="1" ht="20.25" customHeight="1">
      <c r="B11" s="51" t="s">
        <v>29</v>
      </c>
      <c r="C11" s="18" t="s">
        <v>30</v>
      </c>
      <c r="D11" s="18" t="s">
        <v>31</v>
      </c>
      <c r="E11" s="18" t="s">
        <v>32</v>
      </c>
      <c r="F11" s="18" t="s">
        <v>33</v>
      </c>
      <c r="G11" s="18" t="s">
        <v>34</v>
      </c>
      <c r="H11" s="23" t="s">
        <v>35</v>
      </c>
    </row>
    <row r="12" spans="2:13" s="14" customFormat="1" ht="20.25" customHeight="1">
      <c r="B12" s="51"/>
      <c r="C12" s="19" t="s">
        <v>36</v>
      </c>
      <c r="D12" s="19" t="s">
        <v>36</v>
      </c>
      <c r="E12" s="19" t="s">
        <v>36</v>
      </c>
      <c r="F12" s="19" t="s">
        <v>37</v>
      </c>
      <c r="G12" s="19" t="s">
        <v>36</v>
      </c>
      <c r="H12" s="20" t="s">
        <v>36</v>
      </c>
    </row>
    <row r="13" spans="2:13" s="14" customFormat="1" ht="33" customHeight="1">
      <c r="B13" s="38" t="s">
        <v>38</v>
      </c>
      <c r="C13" s="39"/>
      <c r="D13" s="32" t="s">
        <v>39</v>
      </c>
      <c r="E13" s="40"/>
      <c r="F13" s="40"/>
      <c r="G13" s="40"/>
      <c r="H13" s="41"/>
    </row>
    <row r="14" spans="2:13" s="14" customFormat="1" ht="33.75" customHeight="1">
      <c r="B14" s="51" t="s">
        <v>40</v>
      </c>
      <c r="C14" s="37" t="s">
        <v>41</v>
      </c>
      <c r="D14" s="37"/>
      <c r="E14" s="37" t="s">
        <v>42</v>
      </c>
      <c r="F14" s="37"/>
      <c r="G14" s="18" t="s">
        <v>43</v>
      </c>
      <c r="H14" s="23" t="s">
        <v>44</v>
      </c>
    </row>
    <row r="15" spans="2:13" s="14" customFormat="1" ht="25.5" customHeight="1">
      <c r="B15" s="51"/>
      <c r="C15" s="42" t="s">
        <v>45</v>
      </c>
      <c r="D15" s="43"/>
      <c r="E15" s="32" t="s">
        <v>46</v>
      </c>
      <c r="F15" s="39"/>
      <c r="G15" s="19" t="s">
        <v>47</v>
      </c>
      <c r="H15" s="20" t="s">
        <v>48</v>
      </c>
    </row>
    <row r="16" spans="2:13" s="14" customFormat="1" ht="33" customHeight="1">
      <c r="B16" s="51"/>
      <c r="C16" s="42" t="s">
        <v>49</v>
      </c>
      <c r="D16" s="43"/>
      <c r="E16" s="32" t="s">
        <v>46</v>
      </c>
      <c r="F16" s="39"/>
      <c r="G16" s="19" t="s">
        <v>50</v>
      </c>
      <c r="H16" s="20" t="s">
        <v>51</v>
      </c>
    </row>
    <row r="17" spans="2:8" s="14" customFormat="1" ht="33" customHeight="1">
      <c r="B17" s="51"/>
      <c r="C17" s="37" t="s">
        <v>52</v>
      </c>
      <c r="D17" s="37"/>
      <c r="E17" s="32" t="s">
        <v>46</v>
      </c>
      <c r="F17" s="39"/>
      <c r="G17" s="19" t="s">
        <v>50</v>
      </c>
      <c r="H17" s="20" t="s">
        <v>53</v>
      </c>
    </row>
    <row r="18" spans="2:8" s="14" customFormat="1" ht="22.5" customHeight="1">
      <c r="B18" s="51" t="s">
        <v>54</v>
      </c>
      <c r="C18" s="37" t="s">
        <v>55</v>
      </c>
      <c r="D18" s="37"/>
      <c r="E18" s="37" t="s">
        <v>56</v>
      </c>
      <c r="F18" s="37"/>
      <c r="G18" s="18" t="s">
        <v>42</v>
      </c>
      <c r="H18" s="23" t="s">
        <v>43</v>
      </c>
    </row>
    <row r="19" spans="2:8" s="14" customFormat="1" ht="256.5">
      <c r="B19" s="51"/>
      <c r="C19" s="30" t="s">
        <v>57</v>
      </c>
      <c r="D19" s="30"/>
      <c r="E19" s="30" t="s">
        <v>58</v>
      </c>
      <c r="F19" s="30"/>
      <c r="G19" s="24" t="s">
        <v>59</v>
      </c>
      <c r="H19" s="20" t="s">
        <v>60</v>
      </c>
    </row>
    <row r="20" spans="2:8" s="14" customFormat="1">
      <c r="B20" s="25" t="s">
        <v>61</v>
      </c>
      <c r="C20" s="44" t="s">
        <v>62</v>
      </c>
      <c r="D20" s="45"/>
      <c r="E20" s="45"/>
      <c r="F20" s="45"/>
      <c r="G20" s="45"/>
      <c r="H20" s="46"/>
    </row>
    <row r="22" spans="2:8">
      <c r="E22" s="47"/>
      <c r="F22" s="47"/>
      <c r="G22" s="48" t="s">
        <v>63</v>
      </c>
      <c r="H22" s="48"/>
    </row>
  </sheetData>
  <mergeCells count="38">
    <mergeCell ref="C20:H20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7" type="noConversion"/>
  <pageMargins left="0.75" right="0.75" top="1" bottom="1" header="0.5" footer="0.5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="80" zoomScaleNormal="80" workbookViewId="0">
      <pane ySplit="4" topLeftCell="A5" activePane="bottomLeft" state="frozen"/>
      <selection pane="bottomLeft" sqref="A1:XFD1048576"/>
    </sheetView>
  </sheetViews>
  <sheetFormatPr defaultColWidth="8.875" defaultRowHeight="13.5"/>
  <cols>
    <col min="2" max="2" width="4.5" customWidth="1"/>
    <col min="3" max="3" width="8.75" customWidth="1"/>
    <col min="4" max="4" width="10.75" customWidth="1"/>
    <col min="5" max="5" width="8.75" customWidth="1"/>
    <col min="6" max="6" width="11.25" customWidth="1"/>
    <col min="7" max="8" width="16.625" customWidth="1"/>
    <col min="9" max="9" width="12.125" customWidth="1"/>
    <col min="10" max="10" width="13.625" customWidth="1"/>
    <col min="11" max="11" width="12.125" customWidth="1"/>
    <col min="14" max="14" width="10.625"/>
    <col min="16" max="16" width="10.625"/>
  </cols>
  <sheetData>
    <row r="1" spans="1:13" ht="25.5">
      <c r="A1" s="58" t="s">
        <v>64</v>
      </c>
      <c r="B1" s="58"/>
      <c r="C1" s="58"/>
      <c r="D1" s="58"/>
      <c r="E1" s="58"/>
      <c r="F1" s="59"/>
      <c r="G1" s="59"/>
      <c r="H1" s="59"/>
      <c r="I1" s="58"/>
      <c r="J1" s="58"/>
      <c r="K1" s="58"/>
      <c r="L1" s="58"/>
      <c r="M1" s="58"/>
    </row>
    <row r="2" spans="1:13" s="1" customFormat="1" ht="20.100000000000001" customHeight="1">
      <c r="A2" s="60" t="s">
        <v>65</v>
      </c>
      <c r="B2" s="60"/>
      <c r="C2" s="60"/>
      <c r="D2" s="60"/>
      <c r="E2" s="60"/>
      <c r="F2" s="61"/>
      <c r="G2" s="61"/>
      <c r="H2" s="61"/>
      <c r="I2" s="60"/>
      <c r="J2" s="60"/>
      <c r="K2" s="60"/>
      <c r="L2" s="60"/>
      <c r="M2" s="60"/>
    </row>
    <row r="3" spans="1:13" s="1" customFormat="1" ht="20.100000000000001" customHeight="1">
      <c r="A3" s="3"/>
      <c r="B3" s="3"/>
      <c r="C3" s="3"/>
      <c r="D3" s="3"/>
      <c r="E3" s="3"/>
      <c r="F3" s="4"/>
      <c r="G3" s="4"/>
      <c r="H3" s="4"/>
      <c r="I3" s="3"/>
      <c r="J3" s="3" t="s">
        <v>66</v>
      </c>
      <c r="K3" s="3"/>
      <c r="L3" s="3"/>
      <c r="M3" s="3"/>
    </row>
    <row r="4" spans="1:13" s="1" customFormat="1" ht="35.1" customHeight="1">
      <c r="A4" s="5" t="s">
        <v>67</v>
      </c>
      <c r="B4" s="5" t="s">
        <v>68</v>
      </c>
      <c r="C4" s="5" t="s">
        <v>69</v>
      </c>
      <c r="D4" s="5" t="s">
        <v>70</v>
      </c>
      <c r="E4" s="5" t="s">
        <v>24</v>
      </c>
      <c r="F4" s="6" t="s">
        <v>26</v>
      </c>
      <c r="G4" s="6" t="s">
        <v>71</v>
      </c>
      <c r="H4" s="6" t="s">
        <v>72</v>
      </c>
      <c r="I4" s="5" t="s">
        <v>73</v>
      </c>
      <c r="J4" s="5" t="s">
        <v>74</v>
      </c>
      <c r="K4" s="5" t="s">
        <v>75</v>
      </c>
      <c r="L4" s="5" t="s">
        <v>76</v>
      </c>
      <c r="M4" s="5" t="s">
        <v>77</v>
      </c>
    </row>
    <row r="5" spans="1:13" s="1" customFormat="1" ht="24" customHeight="1">
      <c r="A5" s="7">
        <v>27</v>
      </c>
      <c r="B5" s="7" t="s">
        <v>25</v>
      </c>
      <c r="C5" s="7" t="s">
        <v>78</v>
      </c>
      <c r="D5" s="7" t="s">
        <v>79</v>
      </c>
      <c r="E5" s="7" t="s">
        <v>22</v>
      </c>
      <c r="F5" s="8">
        <v>68.67</v>
      </c>
      <c r="G5" s="8">
        <v>64.902900000000002</v>
      </c>
      <c r="H5" s="8">
        <v>3.7683</v>
      </c>
      <c r="I5" s="7" t="s">
        <v>80</v>
      </c>
      <c r="J5" s="8">
        <f>ROUND(K5/F5,2)</f>
        <v>47500</v>
      </c>
      <c r="K5" s="7">
        <v>3261825</v>
      </c>
      <c r="L5" s="7" t="s">
        <v>81</v>
      </c>
      <c r="M5" s="7"/>
    </row>
    <row r="6" spans="1:13" s="1" customFormat="1" ht="24" customHeight="1">
      <c r="A6" s="7">
        <v>27</v>
      </c>
      <c r="B6" s="7" t="s">
        <v>25</v>
      </c>
      <c r="C6" s="7" t="s">
        <v>82</v>
      </c>
      <c r="D6" s="7" t="s">
        <v>79</v>
      </c>
      <c r="E6" s="7" t="s">
        <v>22</v>
      </c>
      <c r="F6" s="8">
        <v>65.38</v>
      </c>
      <c r="G6" s="8">
        <v>61.795000000000002</v>
      </c>
      <c r="H6" s="8">
        <v>3.5878000000000001</v>
      </c>
      <c r="I6" s="7" t="s">
        <v>80</v>
      </c>
      <c r="J6" s="8">
        <f t="shared" ref="J6:J37" si="0">ROUND(K6/F6,2)</f>
        <v>46812.5</v>
      </c>
      <c r="K6" s="7">
        <v>3060601</v>
      </c>
      <c r="L6" s="7" t="s">
        <v>81</v>
      </c>
      <c r="M6" s="7"/>
    </row>
    <row r="7" spans="1:13" s="1" customFormat="1" ht="24" customHeight="1">
      <c r="A7" s="7">
        <v>27</v>
      </c>
      <c r="B7" s="7" t="s">
        <v>25</v>
      </c>
      <c r="C7" s="7" t="s">
        <v>83</v>
      </c>
      <c r="D7" s="7" t="s">
        <v>79</v>
      </c>
      <c r="E7" s="7" t="s">
        <v>22</v>
      </c>
      <c r="F7" s="8">
        <v>57.94</v>
      </c>
      <c r="G7" s="8">
        <v>54.761000000000003</v>
      </c>
      <c r="H7" s="8">
        <v>3.1793999999999998</v>
      </c>
      <c r="I7" s="7" t="s">
        <v>80</v>
      </c>
      <c r="J7" s="8">
        <f t="shared" si="0"/>
        <v>43000</v>
      </c>
      <c r="K7" s="7">
        <v>2491420</v>
      </c>
      <c r="L7" s="7" t="s">
        <v>81</v>
      </c>
      <c r="M7" s="7"/>
    </row>
    <row r="8" spans="1:13" s="1" customFormat="1" ht="24" customHeight="1">
      <c r="A8" s="7">
        <v>27</v>
      </c>
      <c r="B8" s="7" t="s">
        <v>25</v>
      </c>
      <c r="C8" s="7" t="s">
        <v>84</v>
      </c>
      <c r="D8" s="7" t="s">
        <v>79</v>
      </c>
      <c r="E8" s="7" t="s">
        <v>22</v>
      </c>
      <c r="F8" s="8">
        <v>59.03</v>
      </c>
      <c r="G8" s="8">
        <v>55.789000000000001</v>
      </c>
      <c r="H8" s="8">
        <v>3.2391000000000001</v>
      </c>
      <c r="I8" s="7" t="s">
        <v>80</v>
      </c>
      <c r="J8" s="8">
        <f t="shared" si="0"/>
        <v>42937.51</v>
      </c>
      <c r="K8" s="7">
        <v>2534601</v>
      </c>
      <c r="L8" s="7" t="s">
        <v>81</v>
      </c>
      <c r="M8" s="7"/>
    </row>
    <row r="9" spans="1:13" s="1" customFormat="1" ht="24" customHeight="1">
      <c r="A9" s="7">
        <v>27</v>
      </c>
      <c r="B9" s="7" t="s">
        <v>25</v>
      </c>
      <c r="C9" s="7" t="s">
        <v>85</v>
      </c>
      <c r="D9" s="7" t="s">
        <v>79</v>
      </c>
      <c r="E9" s="7" t="s">
        <v>22</v>
      </c>
      <c r="F9" s="8">
        <v>57.97</v>
      </c>
      <c r="G9" s="8">
        <v>54.792000000000002</v>
      </c>
      <c r="H9" s="8">
        <v>3.1812</v>
      </c>
      <c r="I9" s="7" t="s">
        <v>80</v>
      </c>
      <c r="J9" s="8">
        <f t="shared" si="0"/>
        <v>43000</v>
      </c>
      <c r="K9" s="7">
        <v>2492710</v>
      </c>
      <c r="L9" s="7" t="s">
        <v>81</v>
      </c>
      <c r="M9" s="7"/>
    </row>
    <row r="10" spans="1:13" s="1" customFormat="1" ht="24" customHeight="1">
      <c r="A10" s="7">
        <v>27</v>
      </c>
      <c r="B10" s="7" t="s">
        <v>25</v>
      </c>
      <c r="C10" s="7" t="s">
        <v>86</v>
      </c>
      <c r="D10" s="7" t="s">
        <v>79</v>
      </c>
      <c r="E10" s="7" t="s">
        <v>22</v>
      </c>
      <c r="F10" s="8">
        <v>65.5</v>
      </c>
      <c r="G10" s="8">
        <v>61.904000000000003</v>
      </c>
      <c r="H10" s="8">
        <v>3.5941000000000001</v>
      </c>
      <c r="I10" s="7" t="s">
        <v>80</v>
      </c>
      <c r="J10" s="8">
        <f t="shared" si="0"/>
        <v>46187.5</v>
      </c>
      <c r="K10" s="7">
        <v>3025281</v>
      </c>
      <c r="L10" s="7" t="s">
        <v>81</v>
      </c>
      <c r="M10" s="7"/>
    </row>
    <row r="11" spans="1:13" s="1" customFormat="1" ht="24" customHeight="1">
      <c r="A11" s="7">
        <v>27</v>
      </c>
      <c r="B11" s="7" t="s">
        <v>25</v>
      </c>
      <c r="C11" s="7" t="s">
        <v>87</v>
      </c>
      <c r="D11" s="7" t="s">
        <v>79</v>
      </c>
      <c r="E11" s="7" t="s">
        <v>22</v>
      </c>
      <c r="F11" s="8">
        <v>72.290000000000006</v>
      </c>
      <c r="G11" s="8">
        <v>68.325999999999993</v>
      </c>
      <c r="H11" s="8">
        <v>3.9670000000000001</v>
      </c>
      <c r="I11" s="7" t="s">
        <v>80</v>
      </c>
      <c r="J11" s="8">
        <f t="shared" si="0"/>
        <v>45000</v>
      </c>
      <c r="K11" s="7">
        <v>3253050</v>
      </c>
      <c r="L11" s="7" t="s">
        <v>81</v>
      </c>
      <c r="M11" s="7"/>
    </row>
    <row r="12" spans="1:13" s="1" customFormat="1" ht="24" customHeight="1">
      <c r="A12" s="7">
        <v>21</v>
      </c>
      <c r="B12" s="7" t="s">
        <v>25</v>
      </c>
      <c r="C12" s="7" t="s">
        <v>88</v>
      </c>
      <c r="D12" s="7" t="s">
        <v>79</v>
      </c>
      <c r="E12" s="7" t="s">
        <v>22</v>
      </c>
      <c r="F12" s="8">
        <v>60.72</v>
      </c>
      <c r="G12" s="8">
        <v>57.5169</v>
      </c>
      <c r="H12" s="8">
        <v>3.202</v>
      </c>
      <c r="I12" s="7" t="s">
        <v>80</v>
      </c>
      <c r="J12" s="8">
        <f t="shared" si="0"/>
        <v>43125</v>
      </c>
      <c r="K12" s="7">
        <v>2618550</v>
      </c>
      <c r="L12" s="7" t="s">
        <v>81</v>
      </c>
      <c r="M12" s="7"/>
    </row>
    <row r="13" spans="1:13" s="1" customFormat="1" ht="24" customHeight="1">
      <c r="A13" s="7">
        <v>21</v>
      </c>
      <c r="B13" s="7" t="s">
        <v>25</v>
      </c>
      <c r="C13" s="7" t="s">
        <v>89</v>
      </c>
      <c r="D13" s="7" t="s">
        <v>79</v>
      </c>
      <c r="E13" s="7" t="s">
        <v>22</v>
      </c>
      <c r="F13" s="8">
        <v>65.2</v>
      </c>
      <c r="G13" s="8">
        <v>61.756999999999998</v>
      </c>
      <c r="H13" s="8">
        <v>3.4380999999999999</v>
      </c>
      <c r="I13" s="7" t="s">
        <v>80</v>
      </c>
      <c r="J13" s="8">
        <f t="shared" si="0"/>
        <v>43687.5</v>
      </c>
      <c r="K13" s="7">
        <v>2848425</v>
      </c>
      <c r="L13" s="7" t="s">
        <v>81</v>
      </c>
      <c r="M13" s="7"/>
    </row>
    <row r="14" spans="1:13" s="1" customFormat="1" ht="24" customHeight="1">
      <c r="A14" s="7">
        <v>21</v>
      </c>
      <c r="B14" s="7" t="s">
        <v>25</v>
      </c>
      <c r="C14" s="7" t="s">
        <v>90</v>
      </c>
      <c r="D14" s="7" t="s">
        <v>79</v>
      </c>
      <c r="E14" s="7" t="s">
        <v>22</v>
      </c>
      <c r="F14" s="8">
        <v>57.77</v>
      </c>
      <c r="G14" s="8">
        <v>54.7209</v>
      </c>
      <c r="H14" s="8">
        <v>3.0464000000000002</v>
      </c>
      <c r="I14" s="7" t="s">
        <v>80</v>
      </c>
      <c r="J14" s="8">
        <f t="shared" si="0"/>
        <v>40500</v>
      </c>
      <c r="K14" s="7">
        <v>2339685</v>
      </c>
      <c r="L14" s="7" t="s">
        <v>81</v>
      </c>
      <c r="M14" s="7"/>
    </row>
    <row r="15" spans="1:13" s="1" customFormat="1" ht="24" customHeight="1">
      <c r="A15" s="7">
        <v>21</v>
      </c>
      <c r="B15" s="7" t="s">
        <v>25</v>
      </c>
      <c r="C15" s="7" t="s">
        <v>91</v>
      </c>
      <c r="D15" s="7" t="s">
        <v>79</v>
      </c>
      <c r="E15" s="7" t="s">
        <v>22</v>
      </c>
      <c r="F15" s="8">
        <v>68.72</v>
      </c>
      <c r="G15" s="8">
        <v>65.093800000000002</v>
      </c>
      <c r="H15" s="8">
        <v>3.6238000000000001</v>
      </c>
      <c r="I15" s="7" t="s">
        <v>80</v>
      </c>
      <c r="J15" s="8">
        <f t="shared" si="0"/>
        <v>39812.5</v>
      </c>
      <c r="K15" s="7">
        <v>2735915</v>
      </c>
      <c r="L15" s="7" t="s">
        <v>81</v>
      </c>
      <c r="M15" s="7"/>
    </row>
    <row r="16" spans="1:13" s="1" customFormat="1" ht="24" customHeight="1">
      <c r="A16" s="7">
        <v>21</v>
      </c>
      <c r="B16" s="7" t="s">
        <v>25</v>
      </c>
      <c r="C16" s="7" t="s">
        <v>92</v>
      </c>
      <c r="D16" s="7" t="s">
        <v>79</v>
      </c>
      <c r="E16" s="7" t="s">
        <v>22</v>
      </c>
      <c r="F16" s="8">
        <v>57.85</v>
      </c>
      <c r="G16" s="8">
        <v>54.795999999999999</v>
      </c>
      <c r="H16" s="8">
        <v>3.0506000000000002</v>
      </c>
      <c r="I16" s="7" t="s">
        <v>80</v>
      </c>
      <c r="J16" s="8">
        <f t="shared" si="0"/>
        <v>40375</v>
      </c>
      <c r="K16" s="7">
        <v>2335694</v>
      </c>
      <c r="L16" s="7" t="s">
        <v>81</v>
      </c>
      <c r="M16" s="7"/>
    </row>
    <row r="17" spans="1:13" s="1" customFormat="1" ht="24" customHeight="1">
      <c r="A17" s="7">
        <v>21</v>
      </c>
      <c r="B17" s="7" t="s">
        <v>25</v>
      </c>
      <c r="C17" s="7" t="s">
        <v>93</v>
      </c>
      <c r="D17" s="7" t="s">
        <v>79</v>
      </c>
      <c r="E17" s="7" t="s">
        <v>22</v>
      </c>
      <c r="F17" s="8">
        <v>65.209999999999994</v>
      </c>
      <c r="G17" s="8">
        <v>61.767899999999997</v>
      </c>
      <c r="H17" s="8">
        <v>3.4386999999999999</v>
      </c>
      <c r="I17" s="7" t="s">
        <v>80</v>
      </c>
      <c r="J17" s="8">
        <f t="shared" si="0"/>
        <v>43437.49</v>
      </c>
      <c r="K17" s="7">
        <v>2832559</v>
      </c>
      <c r="L17" s="7" t="s">
        <v>81</v>
      </c>
      <c r="M17" s="7"/>
    </row>
    <row r="18" spans="1:13" s="1" customFormat="1" ht="24" customHeight="1">
      <c r="A18" s="7">
        <v>21</v>
      </c>
      <c r="B18" s="7" t="s">
        <v>25</v>
      </c>
      <c r="C18" s="7" t="s">
        <v>94</v>
      </c>
      <c r="D18" s="7" t="s">
        <v>79</v>
      </c>
      <c r="E18" s="7" t="s">
        <v>22</v>
      </c>
      <c r="F18" s="8">
        <v>42.77</v>
      </c>
      <c r="G18" s="8">
        <v>40.517800000000001</v>
      </c>
      <c r="H18" s="8">
        <v>2.2557</v>
      </c>
      <c r="I18" s="7" t="s">
        <v>80</v>
      </c>
      <c r="J18" s="8">
        <f t="shared" si="0"/>
        <v>42750.01</v>
      </c>
      <c r="K18" s="7">
        <v>1828418</v>
      </c>
      <c r="L18" s="7" t="s">
        <v>81</v>
      </c>
      <c r="M18" s="7"/>
    </row>
    <row r="19" spans="1:13" s="1" customFormat="1" ht="24" customHeight="1">
      <c r="A19" s="7">
        <v>21</v>
      </c>
      <c r="B19" s="7" t="s">
        <v>25</v>
      </c>
      <c r="C19" s="7" t="s">
        <v>95</v>
      </c>
      <c r="D19" s="7" t="s">
        <v>79</v>
      </c>
      <c r="E19" s="7" t="s">
        <v>22</v>
      </c>
      <c r="F19" s="8">
        <v>56.35</v>
      </c>
      <c r="G19" s="8">
        <v>53.381</v>
      </c>
      <c r="H19" s="8">
        <v>2.9718</v>
      </c>
      <c r="I19" s="7" t="s">
        <v>80</v>
      </c>
      <c r="J19" s="8">
        <f t="shared" si="0"/>
        <v>42062.5</v>
      </c>
      <c r="K19" s="7">
        <v>2370222</v>
      </c>
      <c r="L19" s="7" t="s">
        <v>81</v>
      </c>
      <c r="M19" s="7"/>
    </row>
    <row r="20" spans="1:13" s="1" customFormat="1" ht="24" customHeight="1">
      <c r="A20" s="7">
        <v>21</v>
      </c>
      <c r="B20" s="7" t="s">
        <v>25</v>
      </c>
      <c r="C20" s="7" t="s">
        <v>96</v>
      </c>
      <c r="D20" s="7" t="s">
        <v>79</v>
      </c>
      <c r="E20" s="7" t="s">
        <v>22</v>
      </c>
      <c r="F20" s="8">
        <v>56.26</v>
      </c>
      <c r="G20" s="8">
        <v>53.288400000000003</v>
      </c>
      <c r="H20" s="8">
        <v>2.9666999999999999</v>
      </c>
      <c r="I20" s="7" t="s">
        <v>80</v>
      </c>
      <c r="J20" s="8">
        <f t="shared" si="0"/>
        <v>42000</v>
      </c>
      <c r="K20" s="7">
        <v>2362920</v>
      </c>
      <c r="L20" s="7" t="s">
        <v>81</v>
      </c>
      <c r="M20" s="7"/>
    </row>
    <row r="21" spans="1:13" s="1" customFormat="1" ht="24" customHeight="1">
      <c r="A21" s="7">
        <v>20</v>
      </c>
      <c r="B21" s="7" t="s">
        <v>25</v>
      </c>
      <c r="C21" s="7" t="s">
        <v>97</v>
      </c>
      <c r="D21" s="7" t="s">
        <v>79</v>
      </c>
      <c r="E21" s="7" t="s">
        <v>22</v>
      </c>
      <c r="F21" s="8">
        <v>71.77</v>
      </c>
      <c r="G21" s="8">
        <v>68.722999999999999</v>
      </c>
      <c r="H21" s="8">
        <v>3.0432000000000001</v>
      </c>
      <c r="I21" s="7" t="s">
        <v>80</v>
      </c>
      <c r="J21" s="8">
        <f t="shared" si="0"/>
        <v>38812.5</v>
      </c>
      <c r="K21" s="7">
        <v>2785573</v>
      </c>
      <c r="L21" s="7" t="s">
        <v>81</v>
      </c>
      <c r="M21" s="7"/>
    </row>
    <row r="22" spans="1:13" s="1" customFormat="1" ht="24" customHeight="1">
      <c r="A22" s="7">
        <v>20</v>
      </c>
      <c r="B22" s="7" t="s">
        <v>25</v>
      </c>
      <c r="C22" s="7" t="s">
        <v>98</v>
      </c>
      <c r="D22" s="7" t="s">
        <v>79</v>
      </c>
      <c r="E22" s="7" t="s">
        <v>22</v>
      </c>
      <c r="F22" s="8">
        <v>62.42</v>
      </c>
      <c r="G22" s="8">
        <v>59.7776</v>
      </c>
      <c r="H22" s="8">
        <v>2.6471</v>
      </c>
      <c r="I22" s="7" t="s">
        <v>80</v>
      </c>
      <c r="J22" s="8">
        <f t="shared" si="0"/>
        <v>43250</v>
      </c>
      <c r="K22" s="7">
        <v>2699665</v>
      </c>
      <c r="L22" s="7" t="s">
        <v>81</v>
      </c>
      <c r="M22" s="7"/>
    </row>
    <row r="23" spans="1:13" s="1" customFormat="1" ht="24" customHeight="1">
      <c r="A23" s="7">
        <v>20</v>
      </c>
      <c r="B23" s="7" t="s">
        <v>25</v>
      </c>
      <c r="C23" s="7" t="s">
        <v>99</v>
      </c>
      <c r="D23" s="7" t="s">
        <v>79</v>
      </c>
      <c r="E23" s="7" t="s">
        <v>22</v>
      </c>
      <c r="F23" s="8">
        <v>57.26</v>
      </c>
      <c r="G23" s="8">
        <v>54.832999999999998</v>
      </c>
      <c r="H23" s="8">
        <v>2.4281000000000001</v>
      </c>
      <c r="I23" s="7" t="s">
        <v>80</v>
      </c>
      <c r="J23" s="8">
        <f t="shared" si="0"/>
        <v>43937.5</v>
      </c>
      <c r="K23" s="7">
        <v>2515861</v>
      </c>
      <c r="L23" s="7" t="s">
        <v>81</v>
      </c>
      <c r="M23" s="7"/>
    </row>
    <row r="24" spans="1:13" s="1" customFormat="1" ht="24" customHeight="1">
      <c r="A24" s="7">
        <v>20</v>
      </c>
      <c r="B24" s="7" t="s">
        <v>25</v>
      </c>
      <c r="C24" s="7" t="s">
        <v>100</v>
      </c>
      <c r="D24" s="7" t="s">
        <v>79</v>
      </c>
      <c r="E24" s="7" t="s">
        <v>22</v>
      </c>
      <c r="F24" s="8">
        <v>62.91</v>
      </c>
      <c r="G24" s="8">
        <v>60.241399999999999</v>
      </c>
      <c r="H24" s="8">
        <v>2.6675</v>
      </c>
      <c r="I24" s="7" t="s">
        <v>80</v>
      </c>
      <c r="J24" s="8">
        <f t="shared" si="0"/>
        <v>39625</v>
      </c>
      <c r="K24" s="7">
        <v>2492809</v>
      </c>
      <c r="L24" s="7" t="s">
        <v>81</v>
      </c>
      <c r="M24" s="7"/>
    </row>
    <row r="25" spans="1:13" s="1" customFormat="1" ht="24" customHeight="1">
      <c r="A25" s="7">
        <v>20</v>
      </c>
      <c r="B25" s="7" t="s">
        <v>25</v>
      </c>
      <c r="C25" s="7" t="s">
        <v>101</v>
      </c>
      <c r="D25" s="7" t="s">
        <v>79</v>
      </c>
      <c r="E25" s="7" t="s">
        <v>22</v>
      </c>
      <c r="F25" s="8">
        <v>62.48</v>
      </c>
      <c r="G25" s="8">
        <v>59.828600000000002</v>
      </c>
      <c r="H25" s="8">
        <v>2.6493000000000002</v>
      </c>
      <c r="I25" s="7" t="s">
        <v>80</v>
      </c>
      <c r="J25" s="8">
        <f t="shared" si="0"/>
        <v>43437.5</v>
      </c>
      <c r="K25" s="7">
        <v>2713975</v>
      </c>
      <c r="L25" s="7" t="s">
        <v>81</v>
      </c>
      <c r="M25" s="7"/>
    </row>
    <row r="26" spans="1:13" s="1" customFormat="1" ht="24" customHeight="1">
      <c r="A26" s="7">
        <v>20</v>
      </c>
      <c r="B26" s="7" t="s">
        <v>25</v>
      </c>
      <c r="C26" s="7" t="s">
        <v>102</v>
      </c>
      <c r="D26" s="7" t="s">
        <v>79</v>
      </c>
      <c r="E26" s="7" t="s">
        <v>22</v>
      </c>
      <c r="F26" s="8">
        <v>57.04</v>
      </c>
      <c r="G26" s="8">
        <v>54.624000000000002</v>
      </c>
      <c r="H26" s="8">
        <v>2.4188000000000001</v>
      </c>
      <c r="I26" s="7" t="s">
        <v>80</v>
      </c>
      <c r="J26" s="8">
        <f t="shared" si="0"/>
        <v>44125</v>
      </c>
      <c r="K26" s="7">
        <v>2516890</v>
      </c>
      <c r="L26" s="7" t="s">
        <v>81</v>
      </c>
      <c r="M26" s="7"/>
    </row>
    <row r="27" spans="1:13" s="1" customFormat="1" ht="24" customHeight="1">
      <c r="A27" s="7">
        <v>20</v>
      </c>
      <c r="B27" s="7" t="s">
        <v>25</v>
      </c>
      <c r="C27" s="7" t="s">
        <v>103</v>
      </c>
      <c r="D27" s="7" t="s">
        <v>79</v>
      </c>
      <c r="E27" s="7" t="s">
        <v>22</v>
      </c>
      <c r="F27" s="8">
        <v>62.91</v>
      </c>
      <c r="G27" s="8">
        <v>60.241399999999999</v>
      </c>
      <c r="H27" s="8">
        <v>2.6675</v>
      </c>
      <c r="I27" s="7" t="s">
        <v>80</v>
      </c>
      <c r="J27" s="8">
        <f t="shared" si="0"/>
        <v>39812.49</v>
      </c>
      <c r="K27" s="7">
        <v>2504604</v>
      </c>
      <c r="L27" s="7" t="s">
        <v>81</v>
      </c>
      <c r="M27" s="7"/>
    </row>
    <row r="28" spans="1:13" s="1" customFormat="1" ht="24" customHeight="1">
      <c r="A28" s="7">
        <v>20</v>
      </c>
      <c r="B28" s="7" t="s">
        <v>25</v>
      </c>
      <c r="C28" s="7" t="s">
        <v>104</v>
      </c>
      <c r="D28" s="7" t="s">
        <v>79</v>
      </c>
      <c r="E28" s="7" t="s">
        <v>22</v>
      </c>
      <c r="F28" s="8">
        <v>57.26</v>
      </c>
      <c r="G28" s="8">
        <v>54.832999999999998</v>
      </c>
      <c r="H28" s="8">
        <v>2.4281000000000001</v>
      </c>
      <c r="I28" s="7" t="s">
        <v>80</v>
      </c>
      <c r="J28" s="8">
        <f t="shared" si="0"/>
        <v>44250</v>
      </c>
      <c r="K28" s="7">
        <v>2533755</v>
      </c>
      <c r="L28" s="7" t="s">
        <v>81</v>
      </c>
      <c r="M28" s="7"/>
    </row>
    <row r="29" spans="1:13" s="1" customFormat="1" ht="24" customHeight="1">
      <c r="A29" s="7">
        <v>20</v>
      </c>
      <c r="B29" s="7" t="s">
        <v>25</v>
      </c>
      <c r="C29" s="7" t="s">
        <v>105</v>
      </c>
      <c r="D29" s="7" t="s">
        <v>79</v>
      </c>
      <c r="E29" s="7" t="s">
        <v>22</v>
      </c>
      <c r="F29" s="8">
        <v>62.65</v>
      </c>
      <c r="G29" s="8">
        <v>59.994999999999997</v>
      </c>
      <c r="H29" s="8">
        <v>2.6566999999999998</v>
      </c>
      <c r="I29" s="7" t="s">
        <v>80</v>
      </c>
      <c r="J29" s="8">
        <f t="shared" si="0"/>
        <v>43687.5</v>
      </c>
      <c r="K29" s="7">
        <v>2737022</v>
      </c>
      <c r="L29" s="7" t="s">
        <v>81</v>
      </c>
      <c r="M29" s="7"/>
    </row>
    <row r="30" spans="1:13" s="1" customFormat="1" ht="24" customHeight="1">
      <c r="A30" s="7">
        <v>20</v>
      </c>
      <c r="B30" s="7" t="s">
        <v>25</v>
      </c>
      <c r="C30" s="7" t="s">
        <v>106</v>
      </c>
      <c r="D30" s="7" t="s">
        <v>79</v>
      </c>
      <c r="E30" s="7" t="s">
        <v>22</v>
      </c>
      <c r="F30" s="8">
        <v>57.2</v>
      </c>
      <c r="G30" s="8">
        <v>54.773000000000003</v>
      </c>
      <c r="H30" s="8">
        <v>2.4253999999999998</v>
      </c>
      <c r="I30" s="7" t="s">
        <v>80</v>
      </c>
      <c r="J30" s="8">
        <f t="shared" si="0"/>
        <v>41875</v>
      </c>
      <c r="K30" s="7">
        <v>2395250</v>
      </c>
      <c r="L30" s="7" t="s">
        <v>81</v>
      </c>
      <c r="M30" s="7"/>
    </row>
    <row r="31" spans="1:13" s="1" customFormat="1" ht="24" customHeight="1">
      <c r="A31" s="7">
        <v>13</v>
      </c>
      <c r="B31" s="7" t="s">
        <v>25</v>
      </c>
      <c r="C31" s="7" t="s">
        <v>107</v>
      </c>
      <c r="D31" s="7" t="s">
        <v>79</v>
      </c>
      <c r="E31" s="7" t="s">
        <v>22</v>
      </c>
      <c r="F31" s="8">
        <v>57.48</v>
      </c>
      <c r="G31" s="8">
        <v>55.017000000000003</v>
      </c>
      <c r="H31" s="8">
        <v>2.4582999999999999</v>
      </c>
      <c r="I31" s="7" t="s">
        <v>80</v>
      </c>
      <c r="J31" s="8">
        <f t="shared" si="0"/>
        <v>41875</v>
      </c>
      <c r="K31" s="7">
        <v>2406975</v>
      </c>
      <c r="L31" s="7" t="s">
        <v>81</v>
      </c>
      <c r="M31" s="7"/>
    </row>
    <row r="32" spans="1:13" s="1" customFormat="1" ht="24" customHeight="1">
      <c r="A32" s="7">
        <v>13</v>
      </c>
      <c r="B32" s="7" t="s">
        <v>25</v>
      </c>
      <c r="C32" s="7" t="s">
        <v>108</v>
      </c>
      <c r="D32" s="7" t="s">
        <v>79</v>
      </c>
      <c r="E32" s="7" t="s">
        <v>22</v>
      </c>
      <c r="F32" s="8">
        <v>62.57</v>
      </c>
      <c r="G32" s="8">
        <v>59.898000000000003</v>
      </c>
      <c r="H32" s="8">
        <v>2.6762999999999999</v>
      </c>
      <c r="I32" s="7" t="s">
        <v>80</v>
      </c>
      <c r="J32" s="8">
        <f t="shared" si="0"/>
        <v>43687.5</v>
      </c>
      <c r="K32" s="7">
        <v>2733527</v>
      </c>
      <c r="L32" s="7" t="s">
        <v>81</v>
      </c>
      <c r="M32" s="7"/>
    </row>
    <row r="33" spans="1:13" s="1" customFormat="1" ht="24" customHeight="1">
      <c r="A33" s="7">
        <v>13</v>
      </c>
      <c r="B33" s="7" t="s">
        <v>25</v>
      </c>
      <c r="C33" s="7" t="s">
        <v>109</v>
      </c>
      <c r="D33" s="7" t="s">
        <v>79</v>
      </c>
      <c r="E33" s="7" t="s">
        <v>22</v>
      </c>
      <c r="F33" s="8">
        <v>57.4</v>
      </c>
      <c r="G33" s="8">
        <v>54.948</v>
      </c>
      <c r="H33" s="8">
        <v>2.4552</v>
      </c>
      <c r="I33" s="7" t="s">
        <v>80</v>
      </c>
      <c r="J33" s="8">
        <f t="shared" si="0"/>
        <v>44250</v>
      </c>
      <c r="K33" s="7">
        <v>2539950</v>
      </c>
      <c r="L33" s="7" t="s">
        <v>81</v>
      </c>
      <c r="M33" s="7"/>
    </row>
    <row r="34" spans="1:13" s="1" customFormat="1" ht="24" customHeight="1">
      <c r="A34" s="7">
        <v>13</v>
      </c>
      <c r="B34" s="7" t="s">
        <v>25</v>
      </c>
      <c r="C34" s="7" t="s">
        <v>110</v>
      </c>
      <c r="D34" s="7" t="s">
        <v>79</v>
      </c>
      <c r="E34" s="7" t="s">
        <v>22</v>
      </c>
      <c r="F34" s="8">
        <v>62.88</v>
      </c>
      <c r="G34" s="8">
        <v>60.192</v>
      </c>
      <c r="H34" s="8">
        <v>2.6894999999999998</v>
      </c>
      <c r="I34" s="7" t="s">
        <v>80</v>
      </c>
      <c r="J34" s="8">
        <f t="shared" si="0"/>
        <v>39812.5</v>
      </c>
      <c r="K34" s="7">
        <v>2503410</v>
      </c>
      <c r="L34" s="7" t="s">
        <v>81</v>
      </c>
      <c r="M34" s="7"/>
    </row>
    <row r="35" spans="1:13" s="1" customFormat="1" ht="24" customHeight="1">
      <c r="A35" s="7">
        <v>13</v>
      </c>
      <c r="B35" s="7" t="s">
        <v>25</v>
      </c>
      <c r="C35" s="7" t="s">
        <v>111</v>
      </c>
      <c r="D35" s="7" t="s">
        <v>79</v>
      </c>
      <c r="E35" s="7" t="s">
        <v>22</v>
      </c>
      <c r="F35" s="8">
        <v>62.23</v>
      </c>
      <c r="G35" s="8">
        <v>59.568600000000004</v>
      </c>
      <c r="H35" s="8">
        <v>2.6616</v>
      </c>
      <c r="I35" s="7" t="s">
        <v>80</v>
      </c>
      <c r="J35" s="8">
        <f t="shared" si="0"/>
        <v>43500</v>
      </c>
      <c r="K35" s="7">
        <v>2707005</v>
      </c>
      <c r="L35" s="7" t="s">
        <v>81</v>
      </c>
      <c r="M35" s="7"/>
    </row>
    <row r="36" spans="1:13" s="1" customFormat="1" ht="24" customHeight="1">
      <c r="A36" s="7">
        <v>13</v>
      </c>
      <c r="B36" s="7" t="s">
        <v>25</v>
      </c>
      <c r="C36" s="7" t="s">
        <v>112</v>
      </c>
      <c r="D36" s="7" t="s">
        <v>79</v>
      </c>
      <c r="E36" s="7" t="s">
        <v>22</v>
      </c>
      <c r="F36" s="8">
        <v>57.46</v>
      </c>
      <c r="G36" s="8">
        <v>54.999000000000002</v>
      </c>
      <c r="H36" s="8">
        <v>2.4573999999999998</v>
      </c>
      <c r="I36" s="7" t="s">
        <v>80</v>
      </c>
      <c r="J36" s="8">
        <f t="shared" si="0"/>
        <v>44062.5</v>
      </c>
      <c r="K36" s="7">
        <v>2531831</v>
      </c>
      <c r="L36" s="7" t="s">
        <v>81</v>
      </c>
      <c r="M36" s="7"/>
    </row>
    <row r="37" spans="1:13" s="1" customFormat="1" ht="24" customHeight="1">
      <c r="A37" s="7">
        <v>13</v>
      </c>
      <c r="B37" s="7" t="s">
        <v>25</v>
      </c>
      <c r="C37" s="7" t="s">
        <v>113</v>
      </c>
      <c r="D37" s="7" t="s">
        <v>79</v>
      </c>
      <c r="E37" s="7" t="s">
        <v>22</v>
      </c>
      <c r="F37" s="8">
        <v>62.86</v>
      </c>
      <c r="G37" s="8">
        <v>60.171999999999997</v>
      </c>
      <c r="H37" s="8">
        <v>2.6886000000000001</v>
      </c>
      <c r="I37" s="7" t="s">
        <v>80</v>
      </c>
      <c r="J37" s="8">
        <f t="shared" si="0"/>
        <v>39625.01</v>
      </c>
      <c r="K37" s="7">
        <v>2490828</v>
      </c>
      <c r="L37" s="7" t="s">
        <v>81</v>
      </c>
      <c r="M37" s="7"/>
    </row>
    <row r="38" spans="1:13" s="1" customFormat="1" ht="24" customHeight="1">
      <c r="A38" s="7">
        <v>13</v>
      </c>
      <c r="B38" s="7" t="s">
        <v>25</v>
      </c>
      <c r="C38" s="7" t="s">
        <v>114</v>
      </c>
      <c r="D38" s="7" t="s">
        <v>79</v>
      </c>
      <c r="E38" s="7" t="s">
        <v>22</v>
      </c>
      <c r="F38" s="8">
        <v>57.4</v>
      </c>
      <c r="G38" s="8">
        <v>54.948</v>
      </c>
      <c r="H38" s="8">
        <v>2.4552</v>
      </c>
      <c r="I38" s="7" t="s">
        <v>80</v>
      </c>
      <c r="J38" s="8">
        <f t="shared" ref="J38:J65" si="1">ROUND(K38/F38,2)</f>
        <v>44062.51</v>
      </c>
      <c r="K38" s="7">
        <v>2529188</v>
      </c>
      <c r="L38" s="7" t="s">
        <v>81</v>
      </c>
      <c r="M38" s="7"/>
    </row>
    <row r="39" spans="1:13" s="1" customFormat="1" ht="24" customHeight="1">
      <c r="A39" s="7">
        <v>13</v>
      </c>
      <c r="B39" s="7" t="s">
        <v>25</v>
      </c>
      <c r="C39" s="7" t="s">
        <v>115</v>
      </c>
      <c r="D39" s="7" t="s">
        <v>79</v>
      </c>
      <c r="E39" s="7" t="s">
        <v>22</v>
      </c>
      <c r="F39" s="8">
        <v>62.43</v>
      </c>
      <c r="G39" s="8">
        <v>59.763599999999997</v>
      </c>
      <c r="H39" s="8">
        <v>2.6703000000000001</v>
      </c>
      <c r="I39" s="7" t="s">
        <v>80</v>
      </c>
      <c r="J39" s="8">
        <f t="shared" si="1"/>
        <v>43500</v>
      </c>
      <c r="K39" s="7">
        <v>2715705</v>
      </c>
      <c r="L39" s="7" t="s">
        <v>81</v>
      </c>
      <c r="M39" s="7"/>
    </row>
    <row r="40" spans="1:13" s="1" customFormat="1" ht="24" customHeight="1">
      <c r="A40" s="7">
        <v>13</v>
      </c>
      <c r="B40" s="7" t="s">
        <v>25</v>
      </c>
      <c r="C40" s="7" t="s">
        <v>116</v>
      </c>
      <c r="D40" s="7" t="s">
        <v>79</v>
      </c>
      <c r="E40" s="7" t="s">
        <v>22</v>
      </c>
      <c r="F40" s="8">
        <v>28.98</v>
      </c>
      <c r="G40" s="8">
        <v>27.7378</v>
      </c>
      <c r="H40" s="8">
        <v>1.2394000000000001</v>
      </c>
      <c r="I40" s="7" t="s">
        <v>80</v>
      </c>
      <c r="J40" s="8">
        <f t="shared" si="1"/>
        <v>49187.51</v>
      </c>
      <c r="K40" s="7">
        <v>1425454</v>
      </c>
      <c r="L40" s="7" t="s">
        <v>81</v>
      </c>
      <c r="M40" s="7"/>
    </row>
    <row r="41" spans="1:13" s="1" customFormat="1" ht="24" customHeight="1">
      <c r="A41" s="7">
        <v>11</v>
      </c>
      <c r="B41" s="7" t="s">
        <v>25</v>
      </c>
      <c r="C41" s="7" t="s">
        <v>117</v>
      </c>
      <c r="D41" s="7" t="s">
        <v>79</v>
      </c>
      <c r="E41" s="7" t="s">
        <v>22</v>
      </c>
      <c r="F41" s="8">
        <v>29.04</v>
      </c>
      <c r="G41" s="8">
        <v>27.758800000000001</v>
      </c>
      <c r="H41" s="8">
        <v>1.2830999999999999</v>
      </c>
      <c r="I41" s="7" t="s">
        <v>80</v>
      </c>
      <c r="J41" s="8">
        <f t="shared" si="1"/>
        <v>49987.5</v>
      </c>
      <c r="K41" s="7">
        <v>1451637</v>
      </c>
      <c r="L41" s="7" t="s">
        <v>81</v>
      </c>
      <c r="M41" s="7"/>
    </row>
    <row r="42" spans="1:13" s="1" customFormat="1" ht="24" customHeight="1">
      <c r="A42" s="7">
        <v>11</v>
      </c>
      <c r="B42" s="7" t="s">
        <v>25</v>
      </c>
      <c r="C42" s="7" t="s">
        <v>118</v>
      </c>
      <c r="D42" s="7" t="s">
        <v>79</v>
      </c>
      <c r="E42" s="7" t="s">
        <v>22</v>
      </c>
      <c r="F42" s="8">
        <v>62.64</v>
      </c>
      <c r="G42" s="8">
        <v>59.872599999999998</v>
      </c>
      <c r="H42" s="8">
        <v>2.7675000000000001</v>
      </c>
      <c r="I42" s="7" t="s">
        <v>80</v>
      </c>
      <c r="J42" s="8">
        <f t="shared" si="1"/>
        <v>44675</v>
      </c>
      <c r="K42" s="7">
        <v>2798442</v>
      </c>
      <c r="L42" s="7" t="s">
        <v>81</v>
      </c>
      <c r="M42" s="7"/>
    </row>
    <row r="43" spans="1:13" s="1" customFormat="1" ht="24" customHeight="1">
      <c r="A43" s="7">
        <v>11</v>
      </c>
      <c r="B43" s="7" t="s">
        <v>25</v>
      </c>
      <c r="C43" s="7" t="s">
        <v>119</v>
      </c>
      <c r="D43" s="7" t="s">
        <v>79</v>
      </c>
      <c r="E43" s="7" t="s">
        <v>22</v>
      </c>
      <c r="F43" s="8">
        <v>57.15</v>
      </c>
      <c r="G43" s="8">
        <v>54.624000000000002</v>
      </c>
      <c r="H43" s="8">
        <v>2.5249000000000001</v>
      </c>
      <c r="I43" s="7" t="s">
        <v>80</v>
      </c>
      <c r="J43" s="8">
        <f t="shared" si="1"/>
        <v>45237.5</v>
      </c>
      <c r="K43" s="7">
        <v>2585323</v>
      </c>
      <c r="L43" s="7" t="s">
        <v>81</v>
      </c>
      <c r="M43" s="7"/>
    </row>
    <row r="44" spans="1:13" s="1" customFormat="1" ht="24" customHeight="1">
      <c r="A44" s="7">
        <v>11</v>
      </c>
      <c r="B44" s="7" t="s">
        <v>25</v>
      </c>
      <c r="C44" s="7" t="s">
        <v>120</v>
      </c>
      <c r="D44" s="7" t="s">
        <v>79</v>
      </c>
      <c r="E44" s="7" t="s">
        <v>22</v>
      </c>
      <c r="F44" s="8">
        <v>63.03</v>
      </c>
      <c r="G44" s="8">
        <v>60.241399999999999</v>
      </c>
      <c r="H44" s="8">
        <v>2.7845</v>
      </c>
      <c r="I44" s="7" t="s">
        <v>80</v>
      </c>
      <c r="J44" s="8">
        <f t="shared" si="1"/>
        <v>40800</v>
      </c>
      <c r="K44" s="7">
        <v>2571624</v>
      </c>
      <c r="L44" s="7" t="s">
        <v>81</v>
      </c>
      <c r="M44" s="7"/>
    </row>
    <row r="45" spans="1:13" s="1" customFormat="1" ht="24" customHeight="1">
      <c r="A45" s="7">
        <v>11</v>
      </c>
      <c r="B45" s="7" t="s">
        <v>25</v>
      </c>
      <c r="C45" s="7" t="s">
        <v>121</v>
      </c>
      <c r="D45" s="7" t="s">
        <v>79</v>
      </c>
      <c r="E45" s="7" t="s">
        <v>22</v>
      </c>
      <c r="F45" s="8">
        <v>62.54</v>
      </c>
      <c r="G45" s="8">
        <v>59.7776</v>
      </c>
      <c r="H45" s="8">
        <v>2.7631000000000001</v>
      </c>
      <c r="I45" s="7" t="s">
        <v>80</v>
      </c>
      <c r="J45" s="8">
        <f t="shared" si="1"/>
        <v>44487.5</v>
      </c>
      <c r="K45" s="7">
        <v>2782248</v>
      </c>
      <c r="L45" s="7" t="s">
        <v>81</v>
      </c>
      <c r="M45" s="7"/>
    </row>
    <row r="46" spans="1:13" s="1" customFormat="1" ht="24" customHeight="1">
      <c r="A46" s="7">
        <v>11</v>
      </c>
      <c r="B46" s="7" t="s">
        <v>25</v>
      </c>
      <c r="C46" s="7" t="s">
        <v>122</v>
      </c>
      <c r="D46" s="7" t="s">
        <v>79</v>
      </c>
      <c r="E46" s="7" t="s">
        <v>22</v>
      </c>
      <c r="F46" s="8">
        <v>57.37</v>
      </c>
      <c r="G46" s="8">
        <v>54.832999999999998</v>
      </c>
      <c r="H46" s="8">
        <v>2.5346000000000002</v>
      </c>
      <c r="I46" s="7" t="s">
        <v>80</v>
      </c>
      <c r="J46" s="8">
        <f t="shared" si="1"/>
        <v>45112.5</v>
      </c>
      <c r="K46" s="7">
        <v>2588104</v>
      </c>
      <c r="L46" s="7" t="s">
        <v>81</v>
      </c>
      <c r="M46" s="7"/>
    </row>
    <row r="47" spans="1:13" s="1" customFormat="1" ht="24" customHeight="1">
      <c r="A47" s="7">
        <v>11</v>
      </c>
      <c r="B47" s="7" t="s">
        <v>25</v>
      </c>
      <c r="C47" s="7" t="s">
        <v>123</v>
      </c>
      <c r="D47" s="7" t="s">
        <v>79</v>
      </c>
      <c r="E47" s="7" t="s">
        <v>22</v>
      </c>
      <c r="F47" s="8">
        <v>63.03</v>
      </c>
      <c r="G47" s="8">
        <v>60.241399999999999</v>
      </c>
      <c r="H47" s="8">
        <v>2.7845</v>
      </c>
      <c r="I47" s="7" t="s">
        <v>80</v>
      </c>
      <c r="J47" s="8">
        <f t="shared" si="1"/>
        <v>40800</v>
      </c>
      <c r="K47" s="7">
        <v>2571624</v>
      </c>
      <c r="L47" s="7" t="s">
        <v>81</v>
      </c>
      <c r="M47" s="7"/>
    </row>
    <row r="48" spans="1:13" s="1" customFormat="1" ht="24" customHeight="1">
      <c r="A48" s="7">
        <v>11</v>
      </c>
      <c r="B48" s="7" t="s">
        <v>25</v>
      </c>
      <c r="C48" s="7" t="s">
        <v>124</v>
      </c>
      <c r="D48" s="7" t="s">
        <v>79</v>
      </c>
      <c r="E48" s="7" t="s">
        <v>22</v>
      </c>
      <c r="F48" s="8">
        <v>57.42</v>
      </c>
      <c r="G48" s="8">
        <v>54.884</v>
      </c>
      <c r="H48" s="8">
        <v>2.5369000000000002</v>
      </c>
      <c r="I48" s="7" t="s">
        <v>80</v>
      </c>
      <c r="J48" s="8">
        <f t="shared" si="1"/>
        <v>45237.5</v>
      </c>
      <c r="K48" s="7">
        <v>2597537</v>
      </c>
      <c r="L48" s="7" t="s">
        <v>81</v>
      </c>
      <c r="M48" s="7"/>
    </row>
    <row r="49" spans="1:13" s="1" customFormat="1" ht="24" customHeight="1">
      <c r="A49" s="7">
        <v>11</v>
      </c>
      <c r="B49" s="7" t="s">
        <v>25</v>
      </c>
      <c r="C49" s="7" t="s">
        <v>125</v>
      </c>
      <c r="D49" s="7" t="s">
        <v>79</v>
      </c>
      <c r="E49" s="7" t="s">
        <v>22</v>
      </c>
      <c r="F49" s="8">
        <v>62.21</v>
      </c>
      <c r="G49" s="8">
        <v>59.466000000000001</v>
      </c>
      <c r="H49" s="8">
        <v>2.7486999999999999</v>
      </c>
      <c r="I49" s="7" t="s">
        <v>80</v>
      </c>
      <c r="J49" s="8">
        <f t="shared" si="1"/>
        <v>45300</v>
      </c>
      <c r="K49" s="7">
        <v>2818113</v>
      </c>
      <c r="L49" s="7" t="s">
        <v>81</v>
      </c>
      <c r="M49" s="7"/>
    </row>
    <row r="50" spans="1:13" s="1" customFormat="1" ht="24" customHeight="1">
      <c r="A50" s="7">
        <v>11</v>
      </c>
      <c r="B50" s="7" t="s">
        <v>25</v>
      </c>
      <c r="C50" s="7" t="s">
        <v>126</v>
      </c>
      <c r="D50" s="7" t="s">
        <v>79</v>
      </c>
      <c r="E50" s="7" t="s">
        <v>22</v>
      </c>
      <c r="F50" s="8">
        <v>33.28</v>
      </c>
      <c r="G50" s="8">
        <v>31.8096</v>
      </c>
      <c r="H50" s="8">
        <v>1.4703999999999999</v>
      </c>
      <c r="I50" s="7" t="s">
        <v>80</v>
      </c>
      <c r="J50" s="8">
        <f t="shared" si="1"/>
        <v>48750</v>
      </c>
      <c r="K50" s="7">
        <v>1622400</v>
      </c>
      <c r="L50" s="7" t="s">
        <v>81</v>
      </c>
      <c r="M50" s="7"/>
    </row>
    <row r="51" spans="1:13" s="1" customFormat="1" ht="24" customHeight="1">
      <c r="A51" s="7">
        <v>5</v>
      </c>
      <c r="B51" s="7" t="s">
        <v>25</v>
      </c>
      <c r="C51" s="7" t="s">
        <v>127</v>
      </c>
      <c r="D51" s="7" t="s">
        <v>79</v>
      </c>
      <c r="E51" s="7" t="s">
        <v>22</v>
      </c>
      <c r="F51" s="8">
        <v>68.67</v>
      </c>
      <c r="G51" s="8">
        <v>65.345600000000005</v>
      </c>
      <c r="H51" s="8">
        <v>3.327</v>
      </c>
      <c r="I51" s="7" t="s">
        <v>80</v>
      </c>
      <c r="J51" s="8">
        <f t="shared" si="1"/>
        <v>41250.01</v>
      </c>
      <c r="K51" s="7">
        <v>2832638</v>
      </c>
      <c r="L51" s="7" t="s">
        <v>81</v>
      </c>
      <c r="M51" s="7"/>
    </row>
    <row r="52" spans="1:13" s="1" customFormat="1" ht="24" customHeight="1">
      <c r="A52" s="7">
        <v>5</v>
      </c>
      <c r="B52" s="7" t="s">
        <v>25</v>
      </c>
      <c r="C52" s="7" t="s">
        <v>128</v>
      </c>
      <c r="D52" s="7" t="s">
        <v>79</v>
      </c>
      <c r="E52" s="7" t="s">
        <v>22</v>
      </c>
      <c r="F52" s="8">
        <v>56.74</v>
      </c>
      <c r="G52" s="8">
        <v>53.9925</v>
      </c>
      <c r="H52" s="8">
        <v>2.7490000000000001</v>
      </c>
      <c r="I52" s="7" t="s">
        <v>80</v>
      </c>
      <c r="J52" s="8">
        <f t="shared" si="1"/>
        <v>44937.5</v>
      </c>
      <c r="K52" s="7">
        <v>2549754</v>
      </c>
      <c r="L52" s="7" t="s">
        <v>81</v>
      </c>
      <c r="M52" s="7"/>
    </row>
    <row r="53" spans="1:13" s="1" customFormat="1" ht="24" customHeight="1">
      <c r="A53" s="7">
        <v>5</v>
      </c>
      <c r="B53" s="7" t="s">
        <v>25</v>
      </c>
      <c r="C53" s="7" t="s">
        <v>129</v>
      </c>
      <c r="D53" s="7" t="s">
        <v>79</v>
      </c>
      <c r="E53" s="7" t="s">
        <v>22</v>
      </c>
      <c r="F53" s="8">
        <v>56.49</v>
      </c>
      <c r="G53" s="8">
        <v>53.7545</v>
      </c>
      <c r="H53" s="8">
        <v>2.7368000000000001</v>
      </c>
      <c r="I53" s="7" t="s">
        <v>80</v>
      </c>
      <c r="J53" s="8">
        <f t="shared" si="1"/>
        <v>44250.01</v>
      </c>
      <c r="K53" s="7">
        <v>2499683</v>
      </c>
      <c r="L53" s="7" t="s">
        <v>81</v>
      </c>
      <c r="M53" s="7"/>
    </row>
    <row r="54" spans="1:13" s="1" customFormat="1" ht="24" customHeight="1">
      <c r="A54" s="7">
        <v>5</v>
      </c>
      <c r="B54" s="7" t="s">
        <v>25</v>
      </c>
      <c r="C54" s="7" t="s">
        <v>130</v>
      </c>
      <c r="D54" s="7" t="s">
        <v>79</v>
      </c>
      <c r="E54" s="7" t="s">
        <v>22</v>
      </c>
      <c r="F54" s="8">
        <v>54.57</v>
      </c>
      <c r="G54" s="8">
        <v>51.9268</v>
      </c>
      <c r="H54" s="8">
        <v>2.6438000000000001</v>
      </c>
      <c r="I54" s="7" t="s">
        <v>80</v>
      </c>
      <c r="J54" s="8">
        <f t="shared" si="1"/>
        <v>40437.49</v>
      </c>
      <c r="K54" s="7">
        <v>2206674</v>
      </c>
      <c r="L54" s="7" t="s">
        <v>81</v>
      </c>
      <c r="M54" s="7"/>
    </row>
    <row r="55" spans="1:13" s="1" customFormat="1" ht="24" customHeight="1">
      <c r="A55" s="7">
        <v>5</v>
      </c>
      <c r="B55" s="7" t="s">
        <v>25</v>
      </c>
      <c r="C55" s="7" t="s">
        <v>131</v>
      </c>
      <c r="D55" s="7" t="s">
        <v>79</v>
      </c>
      <c r="E55" s="7" t="s">
        <v>22</v>
      </c>
      <c r="F55" s="8">
        <v>67.73</v>
      </c>
      <c r="G55" s="8">
        <v>64.444500000000005</v>
      </c>
      <c r="H55" s="8">
        <v>3.2810999999999999</v>
      </c>
      <c r="I55" s="7" t="s">
        <v>80</v>
      </c>
      <c r="J55" s="8">
        <f t="shared" si="1"/>
        <v>43000</v>
      </c>
      <c r="K55" s="7">
        <v>2912390</v>
      </c>
      <c r="L55" s="7" t="s">
        <v>81</v>
      </c>
      <c r="M55" s="7"/>
    </row>
    <row r="56" spans="1:13" s="1" customFormat="1" ht="24" customHeight="1">
      <c r="A56" s="7">
        <v>5</v>
      </c>
      <c r="B56" s="7" t="s">
        <v>25</v>
      </c>
      <c r="C56" s="7" t="s">
        <v>132</v>
      </c>
      <c r="D56" s="7" t="s">
        <v>79</v>
      </c>
      <c r="E56" s="7" t="s">
        <v>22</v>
      </c>
      <c r="F56" s="8">
        <v>67.760000000000005</v>
      </c>
      <c r="G56" s="8">
        <v>64.478499999999997</v>
      </c>
      <c r="H56" s="8">
        <v>3.2829000000000002</v>
      </c>
      <c r="I56" s="7" t="s">
        <v>80</v>
      </c>
      <c r="J56" s="8">
        <f t="shared" si="1"/>
        <v>43062.5</v>
      </c>
      <c r="K56" s="7">
        <v>2917915</v>
      </c>
      <c r="L56" s="7" t="s">
        <v>81</v>
      </c>
      <c r="M56" s="7"/>
    </row>
    <row r="57" spans="1:13" s="1" customFormat="1" ht="24" customHeight="1">
      <c r="A57" s="7">
        <v>5</v>
      </c>
      <c r="B57" s="7" t="s">
        <v>25</v>
      </c>
      <c r="C57" s="7" t="s">
        <v>133</v>
      </c>
      <c r="D57" s="7" t="s">
        <v>79</v>
      </c>
      <c r="E57" s="7" t="s">
        <v>22</v>
      </c>
      <c r="F57" s="8">
        <v>68.290000000000006</v>
      </c>
      <c r="G57" s="8">
        <v>64.980999999999995</v>
      </c>
      <c r="H57" s="8">
        <v>3.3083999999999998</v>
      </c>
      <c r="I57" s="7" t="s">
        <v>80</v>
      </c>
      <c r="J57" s="8">
        <f t="shared" si="1"/>
        <v>41250.01</v>
      </c>
      <c r="K57" s="7">
        <v>2816963</v>
      </c>
      <c r="L57" s="7" t="s">
        <v>81</v>
      </c>
      <c r="M57" s="7"/>
    </row>
    <row r="58" spans="1:13" s="1" customFormat="1" ht="24" customHeight="1">
      <c r="A58" s="7">
        <v>4</v>
      </c>
      <c r="B58" s="7" t="s">
        <v>25</v>
      </c>
      <c r="C58" s="7" t="s">
        <v>134</v>
      </c>
      <c r="D58" s="7" t="s">
        <v>79</v>
      </c>
      <c r="E58" s="7" t="s">
        <v>22</v>
      </c>
      <c r="F58" s="8">
        <v>67.78</v>
      </c>
      <c r="G58" s="8">
        <v>64.980999999999995</v>
      </c>
      <c r="H58" s="8">
        <v>2.7957999999999998</v>
      </c>
      <c r="I58" s="7" t="s">
        <v>80</v>
      </c>
      <c r="J58" s="8">
        <f t="shared" si="1"/>
        <v>41250</v>
      </c>
      <c r="K58" s="7">
        <v>2795925</v>
      </c>
      <c r="L58" s="7" t="s">
        <v>81</v>
      </c>
      <c r="M58" s="7"/>
    </row>
    <row r="59" spans="1:13" s="1" customFormat="1" ht="24" customHeight="1">
      <c r="A59" s="7">
        <v>4</v>
      </c>
      <c r="B59" s="7" t="s">
        <v>25</v>
      </c>
      <c r="C59" s="7" t="s">
        <v>135</v>
      </c>
      <c r="D59" s="7" t="s">
        <v>79</v>
      </c>
      <c r="E59" s="7" t="s">
        <v>22</v>
      </c>
      <c r="F59" s="8">
        <v>83.38</v>
      </c>
      <c r="G59" s="8">
        <v>79.944500000000005</v>
      </c>
      <c r="H59" s="8">
        <v>3.4397000000000002</v>
      </c>
      <c r="I59" s="7" t="s">
        <v>80</v>
      </c>
      <c r="J59" s="8">
        <f t="shared" si="1"/>
        <v>38875.01</v>
      </c>
      <c r="K59" s="7">
        <v>3241398</v>
      </c>
      <c r="L59" s="7" t="s">
        <v>81</v>
      </c>
      <c r="M59" s="7"/>
    </row>
    <row r="60" spans="1:13" s="1" customFormat="1" ht="24" customHeight="1">
      <c r="A60" s="7">
        <v>4</v>
      </c>
      <c r="B60" s="7" t="s">
        <v>25</v>
      </c>
      <c r="C60" s="7" t="s">
        <v>136</v>
      </c>
      <c r="D60" s="7" t="s">
        <v>79</v>
      </c>
      <c r="E60" s="7" t="s">
        <v>22</v>
      </c>
      <c r="F60" s="8">
        <v>83.42</v>
      </c>
      <c r="G60" s="8">
        <v>79.979500000000002</v>
      </c>
      <c r="H60" s="8">
        <v>3.4411999999999998</v>
      </c>
      <c r="I60" s="7" t="s">
        <v>80</v>
      </c>
      <c r="J60" s="8">
        <f t="shared" si="1"/>
        <v>38812.5</v>
      </c>
      <c r="K60" s="7">
        <v>3237739</v>
      </c>
      <c r="L60" s="7" t="s">
        <v>81</v>
      </c>
      <c r="M60" s="7"/>
    </row>
    <row r="61" spans="1:13" s="1" customFormat="1" ht="24" customHeight="1">
      <c r="A61" s="7">
        <v>4</v>
      </c>
      <c r="B61" s="7" t="s">
        <v>25</v>
      </c>
      <c r="C61" s="7" t="s">
        <v>137</v>
      </c>
      <c r="D61" s="7" t="s">
        <v>79</v>
      </c>
      <c r="E61" s="7" t="s">
        <v>22</v>
      </c>
      <c r="F61" s="8">
        <v>81.96</v>
      </c>
      <c r="G61" s="8">
        <v>78.575800000000001</v>
      </c>
      <c r="H61" s="8">
        <v>3.3807999999999998</v>
      </c>
      <c r="I61" s="7" t="s">
        <v>80</v>
      </c>
      <c r="J61" s="8">
        <f t="shared" si="1"/>
        <v>36250</v>
      </c>
      <c r="K61" s="7">
        <v>2971050</v>
      </c>
      <c r="L61" s="7" t="s">
        <v>81</v>
      </c>
      <c r="M61" s="7"/>
    </row>
    <row r="62" spans="1:13" s="1" customFormat="1" ht="24" customHeight="1">
      <c r="A62" s="7">
        <v>4</v>
      </c>
      <c r="B62" s="7" t="s">
        <v>25</v>
      </c>
      <c r="C62" s="7" t="s">
        <v>138</v>
      </c>
      <c r="D62" s="7" t="s">
        <v>79</v>
      </c>
      <c r="E62" s="7" t="s">
        <v>22</v>
      </c>
      <c r="F62" s="8">
        <v>98.13</v>
      </c>
      <c r="G62" s="8">
        <v>94.079499999999996</v>
      </c>
      <c r="H62" s="8">
        <v>4.0477999999999996</v>
      </c>
      <c r="I62" s="7" t="s">
        <v>80</v>
      </c>
      <c r="J62" s="8">
        <f t="shared" si="1"/>
        <v>35687.5</v>
      </c>
      <c r="K62" s="7">
        <v>3502014</v>
      </c>
      <c r="L62" s="7" t="s">
        <v>81</v>
      </c>
      <c r="M62" s="7"/>
    </row>
    <row r="63" spans="1:13" s="1" customFormat="1" ht="24" customHeight="1">
      <c r="A63" s="7">
        <v>4</v>
      </c>
      <c r="B63" s="7" t="s">
        <v>25</v>
      </c>
      <c r="C63" s="7" t="s">
        <v>139</v>
      </c>
      <c r="D63" s="7" t="s">
        <v>79</v>
      </c>
      <c r="E63" s="7" t="s">
        <v>22</v>
      </c>
      <c r="F63" s="8">
        <v>97.96</v>
      </c>
      <c r="G63" s="8">
        <v>93.923500000000004</v>
      </c>
      <c r="H63" s="8">
        <v>4.0411000000000001</v>
      </c>
      <c r="I63" s="7" t="s">
        <v>80</v>
      </c>
      <c r="J63" s="8">
        <f t="shared" si="1"/>
        <v>36187.51</v>
      </c>
      <c r="K63" s="7">
        <v>3544928</v>
      </c>
      <c r="L63" s="7" t="s">
        <v>81</v>
      </c>
      <c r="M63" s="7"/>
    </row>
    <row r="64" spans="1:13" s="1" customFormat="1" ht="24" customHeight="1">
      <c r="A64" s="7">
        <v>4</v>
      </c>
      <c r="B64" s="7" t="s">
        <v>25</v>
      </c>
      <c r="C64" s="7" t="s">
        <v>140</v>
      </c>
      <c r="D64" s="7" t="s">
        <v>79</v>
      </c>
      <c r="E64" s="7" t="s">
        <v>22</v>
      </c>
      <c r="F64" s="8">
        <v>132.33000000000001</v>
      </c>
      <c r="G64" s="8">
        <v>126.8754</v>
      </c>
      <c r="H64" s="8">
        <v>5.4588999999999999</v>
      </c>
      <c r="I64" s="7" t="s">
        <v>80</v>
      </c>
      <c r="J64" s="8">
        <f t="shared" si="1"/>
        <v>33125</v>
      </c>
      <c r="K64" s="7">
        <v>4383431</v>
      </c>
      <c r="L64" s="7" t="s">
        <v>81</v>
      </c>
      <c r="M64" s="7"/>
    </row>
    <row r="65" spans="1:13" s="1" customFormat="1" ht="24" customHeight="1">
      <c r="A65" s="7" t="s">
        <v>141</v>
      </c>
      <c r="B65" s="7"/>
      <c r="C65" s="7">
        <f>COUNTA(C5:C64)</f>
        <v>60</v>
      </c>
      <c r="D65" s="7"/>
      <c r="E65" s="7"/>
      <c r="F65" s="8">
        <f>ROUND(SUM(F5:F64),2)</f>
        <v>3796.14</v>
      </c>
      <c r="G65" s="8">
        <f>SUM(G5:G64)</f>
        <v>3621.0146</v>
      </c>
      <c r="H65" s="8">
        <f>SUM(H5:H64)</f>
        <v>175.1267</v>
      </c>
      <c r="I65" s="7"/>
      <c r="J65" s="7">
        <f t="shared" si="1"/>
        <v>42061.33</v>
      </c>
      <c r="K65" s="11">
        <f>SUM(K5:K64)</f>
        <v>159670707</v>
      </c>
      <c r="L65" s="7"/>
      <c r="M65" s="7"/>
    </row>
    <row r="66" spans="1:13" s="1" customFormat="1" ht="24" customHeight="1">
      <c r="A66" s="62" t="str">
        <f>"本表报备房源总套数"&amp;C65&amp;"套，总面积"&amp;F65&amp;"㎡，总价"&amp;K65&amp;"元，均单价"&amp;J65&amp;"元/㎡。"</f>
        <v>本表报备房源总套数60套，总面积3796.14㎡，总价159670707元，均单价42061.33元/㎡。</v>
      </c>
      <c r="B66" s="62"/>
      <c r="C66" s="62"/>
      <c r="D66" s="63"/>
      <c r="E66" s="62"/>
      <c r="F66" s="62"/>
      <c r="G66" s="62"/>
      <c r="H66" s="62"/>
      <c r="I66" s="62"/>
      <c r="J66" s="62"/>
      <c r="K66" s="64"/>
      <c r="L66" s="62"/>
      <c r="M66" s="63"/>
    </row>
    <row r="67" spans="1:13" s="1" customFormat="1" ht="24" customHeight="1">
      <c r="A67" s="9"/>
      <c r="C67" s="9"/>
      <c r="D67" s="9"/>
      <c r="E67" s="9"/>
      <c r="F67" s="10"/>
      <c r="G67" s="10"/>
      <c r="H67" s="10"/>
      <c r="I67" s="12"/>
      <c r="J67" s="65" t="s">
        <v>142</v>
      </c>
      <c r="K67" s="66"/>
      <c r="L67" s="66"/>
      <c r="M67" s="12"/>
    </row>
    <row r="68" spans="1:13" s="2" customFormat="1" ht="12"/>
  </sheetData>
  <mergeCells count="4">
    <mergeCell ref="A1:M1"/>
    <mergeCell ref="A2:M2"/>
    <mergeCell ref="A66:M66"/>
    <mergeCell ref="J67:L67"/>
  </mergeCells>
  <phoneticPr fontId="7" type="noConversion"/>
  <pageMargins left="0.75138888888888899" right="0.75138888888888899" top="1" bottom="1" header="0.5" footer="0.5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标牌价</vt:lpstr>
      <vt:lpstr>商业价目表</vt:lpstr>
      <vt:lpstr>标牌价!Print_Area</vt:lpstr>
      <vt:lpstr>商业价目表!Print_Titles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chenhangyi</dc:creator>
  <cp:lastModifiedBy>fgj</cp:lastModifiedBy>
  <cp:lastPrinted>2020-11-18T06:15:14Z</cp:lastPrinted>
  <dcterms:created xsi:type="dcterms:W3CDTF">2020-08-21T01:12:00Z</dcterms:created>
  <dcterms:modified xsi:type="dcterms:W3CDTF">2020-11-20T08:29:34Z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