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600" windowHeight="10740"/>
  </bookViews>
  <sheets>
    <sheet name="A2底商（47套）标价牌" sheetId="19" r:id="rId1"/>
    <sheet name="A2底商47套" sheetId="20" r:id="rId2"/>
    <sheet name="所需资料及填写说明" sheetId="9" state="hidden" r:id="rId3"/>
  </sheets>
  <definedNames>
    <definedName name="_xlnm.Print_Area" localSheetId="0">'A2底商（47套）标价牌'!$B$1:$H$21</definedName>
  </definedNames>
  <calcPr calcId="125725"/>
</workbook>
</file>

<file path=xl/calcChain.xml><?xml version="1.0" encoding="utf-8"?>
<calcChain xmlns="http://schemas.openxmlformats.org/spreadsheetml/2006/main">
  <c r="L52" i="20"/>
  <c r="K52" s="1"/>
  <c r="G52"/>
  <c r="P51"/>
  <c r="I51"/>
  <c r="P50"/>
  <c r="I50"/>
  <c r="P49"/>
  <c r="I49"/>
  <c r="P48"/>
  <c r="I48"/>
  <c r="P47"/>
  <c r="I47"/>
  <c r="P46"/>
  <c r="I46"/>
  <c r="P45"/>
  <c r="I45"/>
  <c r="P44"/>
  <c r="I44"/>
  <c r="P43"/>
  <c r="I43"/>
  <c r="P42"/>
  <c r="I42"/>
  <c r="P41"/>
  <c r="I41"/>
  <c r="P40"/>
  <c r="I40"/>
  <c r="P39"/>
  <c r="I39"/>
  <c r="P38"/>
  <c r="I38"/>
  <c r="P37"/>
  <c r="I37"/>
  <c r="P36"/>
  <c r="I36"/>
  <c r="P35"/>
  <c r="I35"/>
  <c r="P34"/>
  <c r="I34"/>
  <c r="P33"/>
  <c r="I33"/>
  <c r="P32"/>
  <c r="I32"/>
  <c r="P31"/>
  <c r="I31"/>
  <c r="P30"/>
  <c r="I30"/>
  <c r="P29"/>
  <c r="I29"/>
  <c r="P28"/>
  <c r="I28"/>
  <c r="P27"/>
  <c r="I27"/>
  <c r="P26"/>
  <c r="I26"/>
  <c r="P25"/>
  <c r="I25"/>
  <c r="P24"/>
  <c r="I24"/>
  <c r="P23"/>
  <c r="I23"/>
  <c r="P22"/>
  <c r="I22"/>
  <c r="P21"/>
  <c r="I21"/>
  <c r="P20"/>
  <c r="I20"/>
  <c r="P19"/>
  <c r="I19"/>
  <c r="P18"/>
  <c r="I18"/>
  <c r="P17"/>
  <c r="I17"/>
  <c r="P16"/>
  <c r="I16"/>
  <c r="P15"/>
  <c r="I15"/>
  <c r="P14"/>
  <c r="I14"/>
  <c r="P13"/>
  <c r="I13"/>
  <c r="P12"/>
  <c r="I12"/>
  <c r="P11"/>
  <c r="I11"/>
  <c r="P10"/>
  <c r="I10"/>
  <c r="P9"/>
  <c r="I9"/>
  <c r="P8"/>
  <c r="I8"/>
  <c r="P7"/>
  <c r="I7"/>
  <c r="P6"/>
  <c r="I6"/>
  <c r="P5"/>
  <c r="I5"/>
  <c r="G8" i="19"/>
</calcChain>
</file>

<file path=xl/sharedStrings.xml><?xml version="1.0" encoding="utf-8"?>
<sst xmlns="http://schemas.openxmlformats.org/spreadsheetml/2006/main" count="334" uniqueCount="144">
  <si>
    <t>商品房销售标价牌</t>
  </si>
  <si>
    <t>开发企业名称</t>
  </si>
  <si>
    <t>宁波龙展房地产开发有限公司</t>
  </si>
  <si>
    <t>楼盘名称</t>
  </si>
  <si>
    <t>珑润世家、珑润广场（二期）</t>
  </si>
  <si>
    <t>坐落位置</t>
  </si>
  <si>
    <t>余姚市朗霞街道邵巷村</t>
  </si>
  <si>
    <t>预售许可证号码</t>
  </si>
  <si>
    <t>预售许可幢数／套数</t>
  </si>
  <si>
    <t>土地性质</t>
  </si>
  <si>
    <t>城镇住宅用地</t>
  </si>
  <si>
    <t>土地使用起止年限</t>
  </si>
  <si>
    <t>2018.4.11-2089.5.6</t>
  </si>
  <si>
    <t>容积率</t>
  </si>
  <si>
    <t>建筑结构</t>
  </si>
  <si>
    <t xml:space="preserve"> 钢筋混凝土结构</t>
  </si>
  <si>
    <t>绿化率</t>
  </si>
  <si>
    <t>车位配比率</t>
  </si>
  <si>
    <t>装修状况</t>
  </si>
  <si>
    <t>毛坯房</t>
  </si>
  <si>
    <t>房屋类型</t>
  </si>
  <si>
    <t>房源概况</t>
  </si>
  <si>
    <t>户型</t>
  </si>
  <si>
    <t>单间</t>
  </si>
  <si>
    <t>建筑面积</t>
  </si>
  <si>
    <t>可供销售房屋总套数</t>
  </si>
  <si>
    <t>当期销售推出（调整）商品房总套数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</si>
  <si>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</si>
  <si>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</si>
  <si>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</si>
  <si>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</si>
  <si>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</si>
  <si>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</si>
  <si>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</si>
  <si>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</si>
  <si>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</si>
  <si>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</si>
  <si>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①认购当天优惠5%；②5天内签约优惠5%；③首付大于55%优惠5%；️④一次性付款5%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</si>
  <si>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</si>
  <si>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</si>
  <si>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</si>
  <si>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</si>
  <si>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</si>
  <si>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上海宝龙物业管理有限公司</t>
  </si>
  <si>
    <t>前期物业服务</t>
  </si>
  <si>
    <t>物业服务单位名称</t>
  </si>
  <si>
    <t>服务内容与标准</t>
  </si>
  <si>
    <t>详见前期物业服务合同</t>
  </si>
  <si>
    <t>前期物业服务合同</t>
  </si>
  <si>
    <t>特别提示</t>
  </si>
  <si>
    <t>商品房和车库（车位）、辅房销售的具体标价内容详见价目表或价格手册。价格举报电话：12358</t>
  </si>
  <si>
    <t>填制日期：</t>
  </si>
  <si>
    <t>2020 年   7月 30日</t>
  </si>
  <si>
    <t>楼盘名称：珑润世家（二期）</t>
  </si>
  <si>
    <t>填报日期：  2020 年  7 月 30日</t>
  </si>
  <si>
    <t>序号</t>
  </si>
  <si>
    <t>幢号</t>
  </si>
  <si>
    <t>单元</t>
  </si>
  <si>
    <t>室号</t>
  </si>
  <si>
    <t>层高(m)</t>
  </si>
  <si>
    <t>套内建筑面积</t>
  </si>
  <si>
    <t>公摊建筑面积</t>
  </si>
  <si>
    <t>计价单位</t>
  </si>
  <si>
    <t>销售单价(元）</t>
  </si>
  <si>
    <t>房屋总价（元)</t>
  </si>
  <si>
    <t>销售状态</t>
  </si>
  <si>
    <t>备注</t>
  </si>
  <si>
    <t>元/㎡</t>
  </si>
  <si>
    <t>未售</t>
  </si>
  <si>
    <t>合计</t>
  </si>
  <si>
    <t>价格举报电话：12358</t>
  </si>
  <si>
    <t>余房预许字（2019）第60号、余房预许字（2020）第014号</t>
  </si>
  <si>
    <t>住宅334套+底商47套+车位356</t>
  </si>
  <si>
    <t>底层商业、车位</t>
  </si>
  <si>
    <t>底商47套+车位356只</t>
  </si>
  <si>
    <t>底商47套</t>
  </si>
  <si>
    <t>2#</t>
  </si>
  <si>
    <t>晋涵路30号</t>
  </si>
  <si>
    <t>晋涵路32号</t>
  </si>
  <si>
    <t>晋涵路38号</t>
  </si>
  <si>
    <t>3#</t>
  </si>
  <si>
    <t>3-101</t>
  </si>
  <si>
    <t>3-102</t>
  </si>
  <si>
    <t>3-103</t>
  </si>
  <si>
    <t>3-104</t>
  </si>
  <si>
    <t>3-105</t>
  </si>
  <si>
    <t>3-106</t>
  </si>
  <si>
    <t>3-107</t>
  </si>
  <si>
    <t>3-108</t>
  </si>
  <si>
    <t>3-109</t>
  </si>
  <si>
    <t>3-110</t>
  </si>
  <si>
    <t>3-111</t>
  </si>
  <si>
    <t>3-112</t>
  </si>
  <si>
    <t>3-113</t>
  </si>
  <si>
    <t>5#</t>
  </si>
  <si>
    <t>5-101</t>
  </si>
  <si>
    <t>5-102</t>
  </si>
  <si>
    <t>5-103</t>
  </si>
  <si>
    <t>5-104</t>
  </si>
  <si>
    <t>5-105</t>
  </si>
  <si>
    <t>5-106</t>
  </si>
  <si>
    <t>5-107</t>
  </si>
  <si>
    <t>5-108</t>
  </si>
  <si>
    <t>5-109</t>
  </si>
  <si>
    <t>5-110</t>
  </si>
  <si>
    <t>5-111</t>
  </si>
  <si>
    <t>5-112</t>
  </si>
  <si>
    <t>7#</t>
  </si>
  <si>
    <t>7-101</t>
  </si>
  <si>
    <t>7-102</t>
  </si>
  <si>
    <t>7-103</t>
  </si>
  <si>
    <t>7-104</t>
  </si>
  <si>
    <t>7-105</t>
  </si>
  <si>
    <t>7-106</t>
  </si>
  <si>
    <t>7-107</t>
  </si>
  <si>
    <t>7-108</t>
  </si>
  <si>
    <t>悦朗路13号</t>
  </si>
  <si>
    <t>悦朗路15号</t>
  </si>
  <si>
    <t>悦朗路17号</t>
  </si>
  <si>
    <t>悦朗路19号</t>
  </si>
  <si>
    <t>8#</t>
  </si>
  <si>
    <t>悦朗路23号</t>
  </si>
  <si>
    <t>悦朗路25号</t>
  </si>
  <si>
    <t>悦朗路27号</t>
  </si>
  <si>
    <t>悦朗路31号</t>
  </si>
  <si>
    <t>悦朗路33号</t>
  </si>
  <si>
    <t>悦朗路35号/37号</t>
  </si>
  <si>
    <t>一铺两号</t>
  </si>
  <si>
    <t>悦朗路39号</t>
  </si>
  <si>
    <t>47套</t>
  </si>
  <si>
    <t xml:space="preserve">  商品房销售明码标价内容说明</t>
  </si>
  <si>
    <t>1、坐落位置：指楼盘所在地点，应具体标明行政区域和楼盘所在路段。</t>
  </si>
  <si>
    <t>2、土地性质：指居住用地、工业用地、商业用地、综合或其他用地。</t>
  </si>
  <si>
    <t>3、房屋类型：如多层、高层、别墅等。</t>
  </si>
  <si>
    <t>4、建筑结构：如砖混结构、框架结构、整体浇筑结构等。</t>
  </si>
  <si>
    <t>5、装修状况：如毛坯房、装修房等。</t>
  </si>
  <si>
    <t>6、商品房的房号：由楼幢编号、单元编号、房屋室号组成。</t>
  </si>
  <si>
    <t>7、销售状态：如已售、未售等。</t>
  </si>
  <si>
    <t>8、户型：指商品房的具体规格，如三室一厅、二室一厅等。</t>
  </si>
  <si>
    <t>9、可供销售房屋总套数：指前期尚未售出的房源加上当期销售推出商品房总套数的总和；当期销售推出（调价）商品房总套数：指当期新批准可供销售（预售）的商品房总套数。</t>
  </si>
  <si>
    <t>10、基础设施配套中的“水、电、燃气、供暖、通讯、电视”：应标明“有”或“无”。</t>
  </si>
  <si>
    <r>
      <rPr>
        <b/>
        <sz val="11"/>
        <color theme="1"/>
        <rFont val="宋体"/>
        <family val="3"/>
        <charset val="134"/>
        <scheme val="minor"/>
      </rPr>
      <t>余姚市商品住房价格备案所需资料</t>
    </r>
    <r>
      <rPr>
        <sz val="11"/>
        <color theme="1"/>
        <rFont val="宋体"/>
        <family val="3"/>
        <charset val="134"/>
        <scheme val="minor"/>
      </rPr>
      <t xml:space="preserve">
一、商品房销售标价牌、商品房销售价目表和车库 (车位、辅房，但不含人防车位)销售价目表一式三份,加盖公章同时提供电子文档；
二、物业招标文件或前期物业服务合同（复印件加盖公章）；
三、工商营业执照副本（复印件加盖公章）；
四、小区规划总平面图（复印件加盖公章）；
五、国有建设用地使用权出让成交确认书（复印件加盖公章）；
六、房产开发企业资质证书（复印件加盖公章）。
注：备案审报人对以上所提供的材料应真实有效，若提供材料虚假不全面，由此所引发的法律后果由审报人自行承担。
联系电话：62706939
</t>
    </r>
  </si>
  <si>
    <t>2、3、5、7、8底商销售价目表</t>
    <phoneticPr fontId="12" type="noConversion"/>
  </si>
  <si>
    <t>高层住宅1-3层1.9元/㎡/月（含能耗）；高层住宅4-9层2.2元/㎡/月（含能耗）；高层住宅10层及以上2.5元/㎡/月（含能耗）；底层商业：4元/㎡/月；集中商业：8元/㎡/月；车位和车库：55元/只/月；房屋装修垃圾清运费：5元/平方米</t>
    <phoneticPr fontId="12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</si>
</sst>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;[Red]0.00"/>
  </numFmts>
  <fonts count="14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2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24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7" fontId="0" fillId="2" borderId="0" xfId="0" applyNumberFormat="1" applyFill="1" applyAlignment="1">
      <alignment vertical="center"/>
    </xf>
    <xf numFmtId="0" fontId="5" fillId="2" borderId="0" xfId="1" applyNumberFormat="1" applyFont="1" applyFill="1" applyBorder="1" applyAlignment="1">
      <alignment horizontal="left" vertical="center"/>
    </xf>
    <xf numFmtId="0" fontId="5" fillId="2" borderId="0" xfId="1" applyNumberFormat="1" applyFont="1" applyFill="1" applyBorder="1" applyAlignment="1">
      <alignment horizontal="center" vertical="center"/>
    </xf>
    <xf numFmtId="177" fontId="5" fillId="2" borderId="0" xfId="1" applyNumberFormat="1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5" fillId="2" borderId="2" xfId="1" applyNumberFormat="1" applyFont="1" applyFill="1" applyBorder="1" applyAlignment="1">
      <alignment horizontal="center" vertical="center" wrapText="1"/>
    </xf>
    <xf numFmtId="177" fontId="5" fillId="2" borderId="2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176" fontId="6" fillId="2" borderId="1" xfId="1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2" fontId="0" fillId="2" borderId="0" xfId="0" applyNumberFormat="1" applyFill="1" applyAlignment="1">
      <alignment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/>
    <xf numFmtId="0" fontId="8" fillId="2" borderId="1" xfId="0" applyFont="1" applyFill="1" applyBorder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right" wrapText="1"/>
    </xf>
    <xf numFmtId="0" fontId="9" fillId="2" borderId="0" xfId="0" applyFont="1" applyFill="1" applyAlignment="1">
      <alignment horizont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13" fillId="2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1"/>
  <sheetViews>
    <sheetView tabSelected="1" workbookViewId="0">
      <selection activeCell="G8" sqref="G8:H8"/>
    </sheetView>
  </sheetViews>
  <sheetFormatPr defaultColWidth="9" defaultRowHeight="13.5"/>
  <cols>
    <col min="1" max="1" width="1.875" style="26" customWidth="1"/>
    <col min="2" max="2" width="14" style="28" customWidth="1"/>
    <col min="3" max="3" width="9.5" style="26" customWidth="1"/>
    <col min="4" max="4" width="8.75" style="26" customWidth="1"/>
    <col min="5" max="5" width="10.625" style="26" customWidth="1"/>
    <col min="6" max="6" width="12" style="26" customWidth="1"/>
    <col min="7" max="7" width="25.875" style="26" customWidth="1"/>
    <col min="8" max="8" width="27" style="26" customWidth="1"/>
    <col min="9" max="9" width="9" style="26"/>
    <col min="10" max="10" width="45.375" style="26" customWidth="1"/>
    <col min="11" max="11" width="9" style="26"/>
    <col min="12" max="12" width="53.875" style="26" customWidth="1"/>
    <col min="13" max="16384" width="9" style="26"/>
  </cols>
  <sheetData>
    <row r="1" spans="2:10" ht="54" customHeight="1">
      <c r="B1" s="40" t="s">
        <v>0</v>
      </c>
      <c r="C1" s="40"/>
      <c r="D1" s="40"/>
      <c r="E1" s="40"/>
      <c r="F1" s="40"/>
      <c r="G1" s="40"/>
      <c r="H1" s="40"/>
    </row>
    <row r="2" spans="2:10" s="27" customFormat="1" ht="30.75" customHeight="1">
      <c r="B2" s="29" t="s">
        <v>1</v>
      </c>
      <c r="C2" s="41" t="s">
        <v>2</v>
      </c>
      <c r="D2" s="41"/>
      <c r="E2" s="41"/>
      <c r="F2" s="30" t="s">
        <v>3</v>
      </c>
      <c r="G2" s="41" t="s">
        <v>4</v>
      </c>
      <c r="H2" s="42"/>
    </row>
    <row r="3" spans="2:10" s="27" customFormat="1" ht="29.25" customHeight="1">
      <c r="B3" s="53" t="s">
        <v>5</v>
      </c>
      <c r="C3" s="43" t="s">
        <v>6</v>
      </c>
      <c r="D3" s="43"/>
      <c r="E3" s="43"/>
      <c r="F3" s="33" t="s">
        <v>7</v>
      </c>
      <c r="G3" s="43" t="s">
        <v>71</v>
      </c>
      <c r="H3" s="44"/>
    </row>
    <row r="4" spans="2:10" s="27" customFormat="1" ht="32.25" customHeight="1">
      <c r="B4" s="54"/>
      <c r="C4" s="43" t="s">
        <v>6</v>
      </c>
      <c r="D4" s="43"/>
      <c r="E4" s="43"/>
      <c r="F4" s="33" t="s">
        <v>8</v>
      </c>
      <c r="G4" s="43" t="s">
        <v>72</v>
      </c>
      <c r="H4" s="45"/>
    </row>
    <row r="5" spans="2:10" s="27" customFormat="1" ht="40.5">
      <c r="B5" s="31" t="s">
        <v>9</v>
      </c>
      <c r="C5" s="32" t="s">
        <v>10</v>
      </c>
      <c r="D5" s="33" t="s">
        <v>11</v>
      </c>
      <c r="E5" s="43" t="s">
        <v>12</v>
      </c>
      <c r="F5" s="43"/>
      <c r="G5" s="33" t="s">
        <v>13</v>
      </c>
      <c r="H5" s="34">
        <v>2</v>
      </c>
    </row>
    <row r="6" spans="2:10" s="27" customFormat="1" ht="39.75" customHeight="1">
      <c r="B6" s="31" t="s">
        <v>14</v>
      </c>
      <c r="C6" s="32" t="s">
        <v>15</v>
      </c>
      <c r="D6" s="33" t="s">
        <v>16</v>
      </c>
      <c r="E6" s="35">
        <v>0.2</v>
      </c>
      <c r="F6" s="33" t="s">
        <v>17</v>
      </c>
      <c r="G6" s="46"/>
      <c r="H6" s="47"/>
      <c r="J6" s="38"/>
    </row>
    <row r="7" spans="2:10" s="27" customFormat="1" ht="28.5" customHeight="1">
      <c r="B7" s="31" t="s">
        <v>18</v>
      </c>
      <c r="C7" s="43" t="s">
        <v>19</v>
      </c>
      <c r="D7" s="43"/>
      <c r="E7" s="43"/>
      <c r="F7" s="33" t="s">
        <v>20</v>
      </c>
      <c r="G7" s="43" t="s">
        <v>73</v>
      </c>
      <c r="H7" s="44"/>
    </row>
    <row r="8" spans="2:10" s="27" customFormat="1" ht="28.5" customHeight="1">
      <c r="B8" s="53" t="s">
        <v>21</v>
      </c>
      <c r="C8" s="33" t="s">
        <v>22</v>
      </c>
      <c r="D8" s="43" t="s">
        <v>23</v>
      </c>
      <c r="E8" s="43"/>
      <c r="F8" s="33" t="s">
        <v>24</v>
      </c>
      <c r="G8" s="43">
        <f>A2底商47套!G52</f>
        <v>1894.9999999999998</v>
      </c>
      <c r="H8" s="44"/>
    </row>
    <row r="9" spans="2:10" s="27" customFormat="1" ht="28.5" customHeight="1">
      <c r="B9" s="53"/>
      <c r="C9" s="48" t="s">
        <v>25</v>
      </c>
      <c r="D9" s="48"/>
      <c r="E9" s="43" t="s">
        <v>74</v>
      </c>
      <c r="F9" s="43"/>
      <c r="G9" s="43"/>
      <c r="H9" s="44"/>
    </row>
    <row r="10" spans="2:10" s="27" customFormat="1" ht="28.5" customHeight="1">
      <c r="B10" s="53"/>
      <c r="C10" s="48" t="s">
        <v>26</v>
      </c>
      <c r="D10" s="48"/>
      <c r="E10" s="43" t="s">
        <v>75</v>
      </c>
      <c r="F10" s="43"/>
      <c r="G10" s="43"/>
      <c r="H10" s="44"/>
    </row>
    <row r="11" spans="2:10" s="27" customFormat="1" ht="32.25" customHeight="1">
      <c r="B11" s="53" t="s">
        <v>27</v>
      </c>
      <c r="C11" s="33" t="s">
        <v>28</v>
      </c>
      <c r="D11" s="33" t="s">
        <v>29</v>
      </c>
      <c r="E11" s="33" t="s">
        <v>30</v>
      </c>
      <c r="F11" s="33" t="s">
        <v>31</v>
      </c>
      <c r="G11" s="33" t="s">
        <v>32</v>
      </c>
      <c r="H11" s="36" t="s">
        <v>33</v>
      </c>
    </row>
    <row r="12" spans="2:10" s="27" customFormat="1" ht="39" customHeight="1">
      <c r="B12" s="53"/>
      <c r="C12" s="32" t="s">
        <v>34</v>
      </c>
      <c r="D12" s="32" t="s">
        <v>34</v>
      </c>
      <c r="E12" s="32" t="s">
        <v>35</v>
      </c>
      <c r="F12" s="32" t="s">
        <v>35</v>
      </c>
      <c r="G12" s="32" t="s">
        <v>34</v>
      </c>
      <c r="H12" s="34" t="s">
        <v>35</v>
      </c>
    </row>
    <row r="13" spans="2:10" s="27" customFormat="1" ht="42.75" customHeight="1">
      <c r="B13" s="53" t="s">
        <v>36</v>
      </c>
      <c r="C13" s="48"/>
      <c r="D13" s="55" t="s">
        <v>37</v>
      </c>
      <c r="E13" s="55"/>
      <c r="F13" s="55"/>
      <c r="G13" s="55"/>
      <c r="H13" s="56"/>
    </row>
    <row r="14" spans="2:10" s="27" customFormat="1" ht="33.75" customHeight="1">
      <c r="B14" s="53" t="s">
        <v>38</v>
      </c>
      <c r="C14" s="48" t="s">
        <v>39</v>
      </c>
      <c r="D14" s="48"/>
      <c r="E14" s="48" t="s">
        <v>40</v>
      </c>
      <c r="F14" s="48"/>
      <c r="G14" s="33" t="s">
        <v>41</v>
      </c>
      <c r="H14" s="36" t="s">
        <v>42</v>
      </c>
    </row>
    <row r="15" spans="2:10" s="27" customFormat="1" ht="25.5" customHeight="1">
      <c r="B15" s="53"/>
      <c r="C15" s="48"/>
      <c r="D15" s="48"/>
      <c r="E15" s="43"/>
      <c r="F15" s="43"/>
      <c r="G15" s="32"/>
      <c r="H15" s="34"/>
    </row>
    <row r="16" spans="2:10" s="27" customFormat="1" ht="25.5" customHeight="1">
      <c r="B16" s="53"/>
      <c r="C16" s="48"/>
      <c r="D16" s="48"/>
      <c r="E16" s="43"/>
      <c r="F16" s="43"/>
      <c r="G16" s="32"/>
      <c r="H16" s="34"/>
    </row>
    <row r="17" spans="2:8" s="27" customFormat="1" ht="22.5" customHeight="1">
      <c r="B17" s="53" t="s">
        <v>44</v>
      </c>
      <c r="C17" s="48" t="s">
        <v>45</v>
      </c>
      <c r="D17" s="48"/>
      <c r="E17" s="48" t="s">
        <v>46</v>
      </c>
      <c r="F17" s="48"/>
      <c r="G17" s="33" t="s">
        <v>40</v>
      </c>
      <c r="H17" s="36" t="s">
        <v>41</v>
      </c>
    </row>
    <row r="18" spans="2:8" s="27" customFormat="1" ht="170.25" customHeight="1">
      <c r="B18" s="53"/>
      <c r="C18" s="43" t="s">
        <v>43</v>
      </c>
      <c r="D18" s="43"/>
      <c r="E18" s="43" t="s">
        <v>47</v>
      </c>
      <c r="F18" s="43"/>
      <c r="G18" s="39" t="s">
        <v>143</v>
      </c>
      <c r="H18" s="34" t="s">
        <v>48</v>
      </c>
    </row>
    <row r="19" spans="2:8" s="27" customFormat="1" ht="39" customHeight="1">
      <c r="B19" s="37" t="s">
        <v>49</v>
      </c>
      <c r="C19" s="49" t="s">
        <v>50</v>
      </c>
      <c r="D19" s="49"/>
      <c r="E19" s="49"/>
      <c r="F19" s="49"/>
      <c r="G19" s="49"/>
      <c r="H19" s="50"/>
    </row>
    <row r="21" spans="2:8" ht="24.75" customHeight="1">
      <c r="E21" s="51" t="s">
        <v>51</v>
      </c>
      <c r="F21" s="51"/>
      <c r="G21" s="52" t="s">
        <v>52</v>
      </c>
      <c r="H21" s="52"/>
    </row>
  </sheetData>
  <mergeCells count="37">
    <mergeCell ref="C19:H19"/>
    <mergeCell ref="E21:F21"/>
    <mergeCell ref="G21:H21"/>
    <mergeCell ref="B3:B4"/>
    <mergeCell ref="B8:B10"/>
    <mergeCell ref="B11:B12"/>
    <mergeCell ref="B14:B16"/>
    <mergeCell ref="B17:B18"/>
    <mergeCell ref="C16:D16"/>
    <mergeCell ref="E16:F16"/>
    <mergeCell ref="C17:D17"/>
    <mergeCell ref="E17:F17"/>
    <mergeCell ref="C18:D18"/>
    <mergeCell ref="E18:F18"/>
    <mergeCell ref="B13:C13"/>
    <mergeCell ref="D13:H13"/>
    <mergeCell ref="C14:D14"/>
    <mergeCell ref="E14:F14"/>
    <mergeCell ref="C15:D15"/>
    <mergeCell ref="E15:F15"/>
    <mergeCell ref="D8:E8"/>
    <mergeCell ref="G8:H8"/>
    <mergeCell ref="C9:D9"/>
    <mergeCell ref="E9:H9"/>
    <mergeCell ref="C10:D10"/>
    <mergeCell ref="E10:H10"/>
    <mergeCell ref="C4:E4"/>
    <mergeCell ref="G4:H4"/>
    <mergeCell ref="E5:F5"/>
    <mergeCell ref="G6:H6"/>
    <mergeCell ref="C7:E7"/>
    <mergeCell ref="G7:H7"/>
    <mergeCell ref="B1:H1"/>
    <mergeCell ref="C2:E2"/>
    <mergeCell ref="G2:H2"/>
    <mergeCell ref="C3:E3"/>
    <mergeCell ref="G3:H3"/>
  </mergeCells>
  <phoneticPr fontId="12" type="noConversion"/>
  <pageMargins left="0.75" right="0.75" top="1" bottom="1" header="0.5" footer="0.5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workbookViewId="0">
      <selection activeCell="W7" sqref="W7"/>
    </sheetView>
  </sheetViews>
  <sheetFormatPr defaultColWidth="7.625" defaultRowHeight="20.100000000000001" customHeight="1"/>
  <cols>
    <col min="1" max="1" width="5.125" style="3" customWidth="1"/>
    <col min="2" max="2" width="7.625" style="3"/>
    <col min="3" max="3" width="5.75" style="3" customWidth="1"/>
    <col min="4" max="4" width="15.875" style="3" customWidth="1"/>
    <col min="5" max="5" width="8.5" style="4" customWidth="1"/>
    <col min="6" max="6" width="6.25" style="3" customWidth="1"/>
    <col min="7" max="7" width="8.625" style="5" customWidth="1"/>
    <col min="8" max="8" width="9.375" style="5" customWidth="1"/>
    <col min="9" max="9" width="9.75" style="3" customWidth="1"/>
    <col min="10" max="10" width="9" style="3" customWidth="1"/>
    <col min="11" max="11" width="11.25" style="3" customWidth="1"/>
    <col min="12" max="12" width="12.25" style="3" customWidth="1"/>
    <col min="13" max="14" width="9.5" style="3" customWidth="1"/>
    <col min="15" max="15" width="8.5" style="3" hidden="1" customWidth="1"/>
    <col min="16" max="16" width="17.5" style="3" hidden="1" customWidth="1"/>
    <col min="17" max="16384" width="7.625" style="3"/>
  </cols>
  <sheetData>
    <row r="1" spans="1:16" ht="26.25" customHeight="1">
      <c r="A1" s="57" t="s">
        <v>142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6" ht="20.100000000000001" customHeight="1">
      <c r="A2" s="59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6" ht="20.100000000000001" customHeight="1">
      <c r="B3" s="6"/>
      <c r="C3" s="6"/>
      <c r="D3" s="6"/>
      <c r="E3" s="7"/>
      <c r="F3" s="6"/>
      <c r="G3" s="8"/>
      <c r="H3" s="8"/>
      <c r="I3" s="6"/>
      <c r="K3" s="6"/>
      <c r="L3" s="7" t="s">
        <v>54</v>
      </c>
      <c r="M3" s="7"/>
    </row>
    <row r="4" spans="1:16" ht="32.25" customHeight="1">
      <c r="A4" s="9" t="s">
        <v>55</v>
      </c>
      <c r="B4" s="10" t="s">
        <v>56</v>
      </c>
      <c r="C4" s="10" t="s">
        <v>57</v>
      </c>
      <c r="D4" s="10" t="s">
        <v>58</v>
      </c>
      <c r="E4" s="10" t="s">
        <v>59</v>
      </c>
      <c r="F4" s="10" t="s">
        <v>22</v>
      </c>
      <c r="G4" s="11" t="s">
        <v>24</v>
      </c>
      <c r="H4" s="11" t="s">
        <v>60</v>
      </c>
      <c r="I4" s="10" t="s">
        <v>61</v>
      </c>
      <c r="J4" s="10" t="s">
        <v>62</v>
      </c>
      <c r="K4" s="10" t="s">
        <v>63</v>
      </c>
      <c r="L4" s="10" t="s">
        <v>64</v>
      </c>
      <c r="M4" s="10" t="s">
        <v>65</v>
      </c>
      <c r="N4" s="10" t="s">
        <v>66</v>
      </c>
    </row>
    <row r="5" spans="1:16" ht="20.100000000000001" customHeight="1">
      <c r="A5" s="12">
        <v>1</v>
      </c>
      <c r="B5" s="13" t="s">
        <v>76</v>
      </c>
      <c r="C5" s="12"/>
      <c r="D5" s="14" t="s">
        <v>77</v>
      </c>
      <c r="E5" s="12">
        <v>3.15</v>
      </c>
      <c r="F5" s="15" t="s">
        <v>23</v>
      </c>
      <c r="G5" s="16">
        <v>41.01</v>
      </c>
      <c r="H5" s="16">
        <v>32.122</v>
      </c>
      <c r="I5" s="18">
        <f t="shared" ref="I5:I51" si="0">G5-H5</f>
        <v>8.8879999999999981</v>
      </c>
      <c r="J5" s="15" t="s">
        <v>67</v>
      </c>
      <c r="K5" s="19">
        <v>14647</v>
      </c>
      <c r="L5" s="12">
        <v>676921</v>
      </c>
      <c r="M5" s="12" t="s">
        <v>68</v>
      </c>
      <c r="N5" s="20"/>
      <c r="O5" s="3">
        <v>600686</v>
      </c>
      <c r="P5" s="21">
        <f t="shared" ref="P5:P51" si="1">(L5-O5)/O5</f>
        <v>0.12691322920793893</v>
      </c>
    </row>
    <row r="6" spans="1:16" ht="20.100000000000001" customHeight="1">
      <c r="A6" s="12">
        <v>2</v>
      </c>
      <c r="B6" s="13" t="s">
        <v>76</v>
      </c>
      <c r="C6" s="12"/>
      <c r="D6" s="14" t="s">
        <v>78</v>
      </c>
      <c r="E6" s="12">
        <v>3.15</v>
      </c>
      <c r="F6" s="15" t="s">
        <v>23</v>
      </c>
      <c r="G6" s="16">
        <v>31.77</v>
      </c>
      <c r="H6" s="16">
        <v>24.888000000000002</v>
      </c>
      <c r="I6" s="18">
        <f t="shared" si="0"/>
        <v>6.8819999999999979</v>
      </c>
      <c r="J6" s="15" t="s">
        <v>67</v>
      </c>
      <c r="K6" s="19">
        <v>14647</v>
      </c>
      <c r="L6" s="12">
        <v>524404</v>
      </c>
      <c r="M6" s="12" t="s">
        <v>68</v>
      </c>
      <c r="N6" s="20"/>
      <c r="O6" s="3">
        <v>465345</v>
      </c>
      <c r="P6" s="21">
        <f t="shared" si="1"/>
        <v>0.12691443982421644</v>
      </c>
    </row>
    <row r="7" spans="1:16" ht="20.100000000000001" customHeight="1">
      <c r="A7" s="12">
        <v>3</v>
      </c>
      <c r="B7" s="13" t="s">
        <v>76</v>
      </c>
      <c r="C7" s="12"/>
      <c r="D7" s="14" t="s">
        <v>79</v>
      </c>
      <c r="E7" s="12">
        <v>3.15</v>
      </c>
      <c r="F7" s="15" t="s">
        <v>23</v>
      </c>
      <c r="G7" s="16">
        <v>65.97</v>
      </c>
      <c r="H7" s="16">
        <v>51.678800000000003</v>
      </c>
      <c r="I7" s="18">
        <f t="shared" si="0"/>
        <v>14.291199999999996</v>
      </c>
      <c r="J7" s="15" t="s">
        <v>67</v>
      </c>
      <c r="K7" s="19">
        <v>13910</v>
      </c>
      <c r="L7" s="12">
        <v>1018412</v>
      </c>
      <c r="M7" s="12" t="s">
        <v>68</v>
      </c>
      <c r="N7" s="20"/>
      <c r="O7" s="3">
        <v>917621</v>
      </c>
      <c r="P7" s="21">
        <f t="shared" si="1"/>
        <v>0.10983946531302138</v>
      </c>
    </row>
    <row r="8" spans="1:16" ht="20.100000000000001" customHeight="1">
      <c r="A8" s="12">
        <v>4</v>
      </c>
      <c r="B8" s="13" t="s">
        <v>80</v>
      </c>
      <c r="C8" s="12"/>
      <c r="D8" s="14" t="s">
        <v>81</v>
      </c>
      <c r="E8" s="12">
        <v>4.5</v>
      </c>
      <c r="F8" s="15" t="s">
        <v>23</v>
      </c>
      <c r="G8" s="16">
        <v>26.81</v>
      </c>
      <c r="H8" s="16">
        <v>23.433</v>
      </c>
      <c r="I8" s="18">
        <f t="shared" si="0"/>
        <v>3.3769999999999989</v>
      </c>
      <c r="J8" s="15" t="s">
        <v>67</v>
      </c>
      <c r="K8" s="19">
        <v>19495</v>
      </c>
      <c r="L8" s="12">
        <v>573064</v>
      </c>
      <c r="M8" s="12" t="s">
        <v>68</v>
      </c>
      <c r="N8" s="20"/>
      <c r="O8" s="3">
        <v>522651</v>
      </c>
      <c r="P8" s="21">
        <f t="shared" si="1"/>
        <v>9.645633510698344E-2</v>
      </c>
    </row>
    <row r="9" spans="1:16" ht="20.100000000000001" customHeight="1">
      <c r="A9" s="12">
        <v>5</v>
      </c>
      <c r="B9" s="13" t="s">
        <v>80</v>
      </c>
      <c r="C9" s="12"/>
      <c r="D9" s="14" t="s">
        <v>82</v>
      </c>
      <c r="E9" s="12">
        <v>4.5</v>
      </c>
      <c r="F9" s="15" t="s">
        <v>23</v>
      </c>
      <c r="G9" s="16">
        <v>24.79</v>
      </c>
      <c r="H9" s="16">
        <v>21.6675</v>
      </c>
      <c r="I9" s="18">
        <f t="shared" si="0"/>
        <v>3.1224999999999987</v>
      </c>
      <c r="J9" s="15" t="s">
        <v>67</v>
      </c>
      <c r="K9" s="19">
        <v>19495</v>
      </c>
      <c r="L9" s="12">
        <v>529886</v>
      </c>
      <c r="M9" s="12" t="s">
        <v>68</v>
      </c>
      <c r="N9" s="20"/>
      <c r="O9" s="3">
        <v>483272</v>
      </c>
      <c r="P9" s="21">
        <f t="shared" si="1"/>
        <v>9.6454998427386654E-2</v>
      </c>
    </row>
    <row r="10" spans="1:16" ht="20.100000000000001" customHeight="1">
      <c r="A10" s="12">
        <v>6</v>
      </c>
      <c r="B10" s="13" t="s">
        <v>80</v>
      </c>
      <c r="C10" s="12"/>
      <c r="D10" s="14" t="s">
        <v>83</v>
      </c>
      <c r="E10" s="12">
        <v>4.5</v>
      </c>
      <c r="F10" s="15" t="s">
        <v>23</v>
      </c>
      <c r="G10" s="16">
        <v>33.92</v>
      </c>
      <c r="H10" s="16">
        <v>29.645299999999999</v>
      </c>
      <c r="I10" s="18">
        <f t="shared" si="0"/>
        <v>4.2747000000000028</v>
      </c>
      <c r="J10" s="15" t="s">
        <v>67</v>
      </c>
      <c r="K10" s="19">
        <v>17914</v>
      </c>
      <c r="L10" s="12">
        <v>666634</v>
      </c>
      <c r="M10" s="12" t="s">
        <v>68</v>
      </c>
      <c r="N10" s="20"/>
      <c r="O10" s="3">
        <v>607642</v>
      </c>
      <c r="P10" s="21">
        <f t="shared" si="1"/>
        <v>9.7083480075439155E-2</v>
      </c>
    </row>
    <row r="11" spans="1:16" ht="20.100000000000001" customHeight="1">
      <c r="A11" s="12">
        <v>7</v>
      </c>
      <c r="B11" s="13" t="s">
        <v>80</v>
      </c>
      <c r="C11" s="12"/>
      <c r="D11" s="14" t="s">
        <v>84</v>
      </c>
      <c r="E11" s="12">
        <v>4.5</v>
      </c>
      <c r="F11" s="15" t="s">
        <v>23</v>
      </c>
      <c r="G11" s="16">
        <v>41.36</v>
      </c>
      <c r="H11" s="16">
        <v>36.141599999999997</v>
      </c>
      <c r="I11" s="18">
        <f t="shared" si="0"/>
        <v>5.2184000000000026</v>
      </c>
      <c r="J11" s="15" t="s">
        <v>67</v>
      </c>
      <c r="K11" s="19">
        <v>17914</v>
      </c>
      <c r="L11" s="12">
        <v>812853</v>
      </c>
      <c r="M11" s="12" t="s">
        <v>68</v>
      </c>
      <c r="N11" s="20"/>
      <c r="O11" s="3">
        <v>740922</v>
      </c>
      <c r="P11" s="21">
        <f t="shared" si="1"/>
        <v>9.7083093766955231E-2</v>
      </c>
    </row>
    <row r="12" spans="1:16" ht="20.100000000000001" customHeight="1">
      <c r="A12" s="12">
        <v>8</v>
      </c>
      <c r="B12" s="13" t="s">
        <v>80</v>
      </c>
      <c r="C12" s="12"/>
      <c r="D12" s="14" t="s">
        <v>85</v>
      </c>
      <c r="E12" s="12">
        <v>4.5</v>
      </c>
      <c r="F12" s="15" t="s">
        <v>23</v>
      </c>
      <c r="G12" s="16">
        <v>41.42</v>
      </c>
      <c r="H12" s="16">
        <v>36.198399999999999</v>
      </c>
      <c r="I12" s="18">
        <f t="shared" si="0"/>
        <v>5.2216000000000022</v>
      </c>
      <c r="J12" s="15" t="s">
        <v>67</v>
      </c>
      <c r="K12" s="19">
        <v>18441</v>
      </c>
      <c r="L12" s="12">
        <v>814032</v>
      </c>
      <c r="M12" s="12" t="s">
        <v>68</v>
      </c>
      <c r="N12" s="20"/>
      <c r="O12" s="3">
        <v>763820</v>
      </c>
      <c r="P12" s="21">
        <f t="shared" si="1"/>
        <v>6.5738001099735544E-2</v>
      </c>
    </row>
    <row r="13" spans="1:16" ht="20.100000000000001" customHeight="1">
      <c r="A13" s="12">
        <v>9</v>
      </c>
      <c r="B13" s="13" t="s">
        <v>80</v>
      </c>
      <c r="C13" s="12"/>
      <c r="D13" s="14" t="s">
        <v>86</v>
      </c>
      <c r="E13" s="12">
        <v>4.5</v>
      </c>
      <c r="F13" s="15" t="s">
        <v>23</v>
      </c>
      <c r="G13" s="16">
        <v>25.75</v>
      </c>
      <c r="H13" s="16">
        <v>22.5</v>
      </c>
      <c r="I13" s="18">
        <f t="shared" si="0"/>
        <v>3.25</v>
      </c>
      <c r="J13" s="15" t="s">
        <v>67</v>
      </c>
      <c r="K13" s="19">
        <v>18441</v>
      </c>
      <c r="L13" s="12">
        <v>550406</v>
      </c>
      <c r="M13" s="12" t="s">
        <v>68</v>
      </c>
      <c r="N13" s="20"/>
      <c r="O13" s="3">
        <v>474852</v>
      </c>
      <c r="P13" s="21">
        <f t="shared" si="1"/>
        <v>0.15911062815361418</v>
      </c>
    </row>
    <row r="14" spans="1:16" ht="20.100000000000001" customHeight="1">
      <c r="A14" s="12">
        <v>10</v>
      </c>
      <c r="B14" s="13" t="s">
        <v>80</v>
      </c>
      <c r="C14" s="12"/>
      <c r="D14" s="14" t="s">
        <v>87</v>
      </c>
      <c r="E14" s="12">
        <v>4.5</v>
      </c>
      <c r="F14" s="15" t="s">
        <v>23</v>
      </c>
      <c r="G14" s="16">
        <v>50.81</v>
      </c>
      <c r="H14" s="16">
        <v>44.4</v>
      </c>
      <c r="I14" s="18">
        <f t="shared" si="0"/>
        <v>6.4100000000000037</v>
      </c>
      <c r="J14" s="15" t="s">
        <v>67</v>
      </c>
      <c r="K14" s="19">
        <v>18968</v>
      </c>
      <c r="L14" s="12">
        <v>998576</v>
      </c>
      <c r="M14" s="12" t="s">
        <v>68</v>
      </c>
      <c r="N14" s="20"/>
      <c r="O14" s="3">
        <v>963751</v>
      </c>
      <c r="P14" s="21">
        <f t="shared" si="1"/>
        <v>3.613485225955667E-2</v>
      </c>
    </row>
    <row r="15" spans="1:16" ht="20.100000000000001" customHeight="1">
      <c r="A15" s="12">
        <v>11</v>
      </c>
      <c r="B15" s="13" t="s">
        <v>80</v>
      </c>
      <c r="C15" s="12"/>
      <c r="D15" s="14" t="s">
        <v>88</v>
      </c>
      <c r="E15" s="12">
        <v>4.5</v>
      </c>
      <c r="F15" s="15" t="s">
        <v>23</v>
      </c>
      <c r="G15" s="16">
        <v>50.6</v>
      </c>
      <c r="H15" s="16">
        <v>44.2224</v>
      </c>
      <c r="I15" s="18">
        <f t="shared" si="0"/>
        <v>6.377600000000001</v>
      </c>
      <c r="J15" s="15" t="s">
        <v>67</v>
      </c>
      <c r="K15" s="19">
        <v>18968</v>
      </c>
      <c r="L15" s="12">
        <v>1021488</v>
      </c>
      <c r="M15" s="12" t="s">
        <v>68</v>
      </c>
      <c r="N15" s="20"/>
      <c r="O15" s="3">
        <v>959768</v>
      </c>
      <c r="P15" s="21">
        <f t="shared" si="1"/>
        <v>6.4307207575164005E-2</v>
      </c>
    </row>
    <row r="16" spans="1:16" ht="20.100000000000001" customHeight="1">
      <c r="A16" s="12">
        <v>12</v>
      </c>
      <c r="B16" s="13" t="s">
        <v>80</v>
      </c>
      <c r="C16" s="12"/>
      <c r="D16" s="14" t="s">
        <v>89</v>
      </c>
      <c r="E16" s="12">
        <v>4.5</v>
      </c>
      <c r="F16" s="15" t="s">
        <v>23</v>
      </c>
      <c r="G16" s="16">
        <v>31.57</v>
      </c>
      <c r="H16" s="16">
        <v>30.5</v>
      </c>
      <c r="I16" s="18">
        <f t="shared" si="0"/>
        <v>1.0700000000000003</v>
      </c>
      <c r="J16" s="15" t="s">
        <v>67</v>
      </c>
      <c r="K16" s="19">
        <v>19495</v>
      </c>
      <c r="L16" s="12">
        <v>637319</v>
      </c>
      <c r="M16" s="12" t="s">
        <v>68</v>
      </c>
      <c r="N16" s="20"/>
      <c r="O16" s="3">
        <v>615445</v>
      </c>
      <c r="P16" s="21">
        <f t="shared" si="1"/>
        <v>3.5541762464558167E-2</v>
      </c>
    </row>
    <row r="17" spans="1:16" ht="20.100000000000001" customHeight="1">
      <c r="A17" s="12">
        <v>13</v>
      </c>
      <c r="B17" s="13" t="s">
        <v>80</v>
      </c>
      <c r="C17" s="12"/>
      <c r="D17" s="14" t="s">
        <v>90</v>
      </c>
      <c r="E17" s="12">
        <v>4.5</v>
      </c>
      <c r="F17" s="15" t="s">
        <v>23</v>
      </c>
      <c r="G17" s="16">
        <v>31.05</v>
      </c>
      <c r="H17" s="16">
        <v>30</v>
      </c>
      <c r="I17" s="18">
        <f t="shared" si="0"/>
        <v>1.0500000000000007</v>
      </c>
      <c r="J17" s="15" t="s">
        <v>67</v>
      </c>
      <c r="K17" s="19">
        <v>19495</v>
      </c>
      <c r="L17" s="12">
        <v>610230</v>
      </c>
      <c r="M17" s="12" t="s">
        <v>68</v>
      </c>
      <c r="N17" s="20"/>
      <c r="O17" s="3">
        <v>605308</v>
      </c>
      <c r="P17" s="21">
        <f t="shared" si="1"/>
        <v>8.1313975695018071E-3</v>
      </c>
    </row>
    <row r="18" spans="1:16" ht="20.100000000000001" customHeight="1">
      <c r="A18" s="12">
        <v>14</v>
      </c>
      <c r="B18" s="13" t="s">
        <v>80</v>
      </c>
      <c r="C18" s="12"/>
      <c r="D18" s="14" t="s">
        <v>91</v>
      </c>
      <c r="E18" s="12">
        <v>4.5</v>
      </c>
      <c r="F18" s="15" t="s">
        <v>23</v>
      </c>
      <c r="G18" s="16">
        <v>31.05</v>
      </c>
      <c r="H18" s="16">
        <v>30</v>
      </c>
      <c r="I18" s="18">
        <f t="shared" si="0"/>
        <v>1.0500000000000007</v>
      </c>
      <c r="J18" s="15" t="s">
        <v>67</v>
      </c>
      <c r="K18" s="19">
        <v>19495</v>
      </c>
      <c r="L18" s="12">
        <v>610230</v>
      </c>
      <c r="M18" s="12" t="s">
        <v>68</v>
      </c>
      <c r="N18" s="20"/>
      <c r="O18" s="3">
        <v>605308</v>
      </c>
      <c r="P18" s="21">
        <f t="shared" si="1"/>
        <v>8.1313975695018071E-3</v>
      </c>
    </row>
    <row r="19" spans="1:16" ht="20.100000000000001" customHeight="1">
      <c r="A19" s="12">
        <v>15</v>
      </c>
      <c r="B19" s="13" t="s">
        <v>80</v>
      </c>
      <c r="C19" s="12"/>
      <c r="D19" s="14" t="s">
        <v>92</v>
      </c>
      <c r="E19" s="12">
        <v>4.5</v>
      </c>
      <c r="F19" s="15" t="s">
        <v>23</v>
      </c>
      <c r="G19" s="16">
        <v>23.99</v>
      </c>
      <c r="H19" s="16">
        <v>23.18</v>
      </c>
      <c r="I19" s="18">
        <f t="shared" si="0"/>
        <v>0.80999999999999872</v>
      </c>
      <c r="J19" s="15" t="s">
        <v>67</v>
      </c>
      <c r="K19" s="19">
        <v>19495</v>
      </c>
      <c r="L19" s="12">
        <v>512786</v>
      </c>
      <c r="M19" s="12" t="s">
        <v>68</v>
      </c>
      <c r="N19" s="20"/>
      <c r="O19" s="3">
        <v>467676</v>
      </c>
      <c r="P19" s="21">
        <f t="shared" si="1"/>
        <v>9.6455665888350056E-2</v>
      </c>
    </row>
    <row r="20" spans="1:16" ht="20.100000000000001" customHeight="1">
      <c r="A20" s="12">
        <v>16</v>
      </c>
      <c r="B20" s="13" t="s">
        <v>80</v>
      </c>
      <c r="C20" s="12"/>
      <c r="D20" s="14" t="s">
        <v>93</v>
      </c>
      <c r="E20" s="12">
        <v>4.5</v>
      </c>
      <c r="F20" s="15" t="s">
        <v>23</v>
      </c>
      <c r="G20" s="16">
        <v>23.99</v>
      </c>
      <c r="H20" s="16">
        <v>23.18</v>
      </c>
      <c r="I20" s="18">
        <f t="shared" si="0"/>
        <v>0.80999999999999872</v>
      </c>
      <c r="J20" s="15" t="s">
        <v>67</v>
      </c>
      <c r="K20" s="19">
        <v>20548</v>
      </c>
      <c r="L20" s="12">
        <v>512786</v>
      </c>
      <c r="M20" s="12" t="s">
        <v>68</v>
      </c>
      <c r="N20" s="20"/>
      <c r="O20" s="3">
        <v>492956</v>
      </c>
      <c r="P20" s="21">
        <f t="shared" si="1"/>
        <v>4.0226713946072266E-2</v>
      </c>
    </row>
    <row r="21" spans="1:16" ht="20.100000000000001" customHeight="1">
      <c r="A21" s="12">
        <v>17</v>
      </c>
      <c r="B21" s="13" t="s">
        <v>94</v>
      </c>
      <c r="C21" s="12"/>
      <c r="D21" s="14" t="s">
        <v>95</v>
      </c>
      <c r="E21" s="12">
        <v>4.5</v>
      </c>
      <c r="F21" s="15" t="s">
        <v>23</v>
      </c>
      <c r="G21" s="16">
        <v>40.64</v>
      </c>
      <c r="H21" s="16">
        <v>31.968</v>
      </c>
      <c r="I21" s="18">
        <f t="shared" si="0"/>
        <v>8.6720000000000006</v>
      </c>
      <c r="J21" s="15" t="s">
        <v>67</v>
      </c>
      <c r="K21" s="19">
        <v>20548</v>
      </c>
      <c r="L21" s="12">
        <v>798703</v>
      </c>
      <c r="M21" s="12" t="s">
        <v>68</v>
      </c>
      <c r="N21" s="20"/>
      <c r="O21" s="3">
        <v>872485</v>
      </c>
      <c r="P21" s="21">
        <f t="shared" si="1"/>
        <v>-8.4565350693708199E-2</v>
      </c>
    </row>
    <row r="22" spans="1:16" ht="20.100000000000001" customHeight="1">
      <c r="A22" s="12">
        <v>18</v>
      </c>
      <c r="B22" s="13" t="s">
        <v>94</v>
      </c>
      <c r="C22" s="12"/>
      <c r="D22" s="14" t="s">
        <v>96</v>
      </c>
      <c r="E22" s="12">
        <v>4.5</v>
      </c>
      <c r="F22" s="15" t="s">
        <v>23</v>
      </c>
      <c r="G22" s="16">
        <v>38.97</v>
      </c>
      <c r="H22" s="16">
        <v>30.657599999999999</v>
      </c>
      <c r="I22" s="18">
        <f t="shared" si="0"/>
        <v>8.3124000000000002</v>
      </c>
      <c r="J22" s="15" t="s">
        <v>67</v>
      </c>
      <c r="K22" s="19">
        <v>20548</v>
      </c>
      <c r="L22" s="12">
        <v>809845</v>
      </c>
      <c r="M22" s="12" t="s">
        <v>68</v>
      </c>
      <c r="N22" s="20"/>
      <c r="O22" s="3">
        <v>836730</v>
      </c>
      <c r="P22" s="21">
        <f t="shared" si="1"/>
        <v>-3.2131033905799959E-2</v>
      </c>
    </row>
    <row r="23" spans="1:16" ht="20.100000000000001" customHeight="1">
      <c r="A23" s="12">
        <v>19</v>
      </c>
      <c r="B23" s="13" t="s">
        <v>94</v>
      </c>
      <c r="C23" s="12"/>
      <c r="D23" s="14" t="s">
        <v>97</v>
      </c>
      <c r="E23" s="12">
        <v>4.5</v>
      </c>
      <c r="F23" s="15" t="s">
        <v>23</v>
      </c>
      <c r="G23" s="16">
        <v>69.69</v>
      </c>
      <c r="H23" s="16">
        <v>54.817399999999999</v>
      </c>
      <c r="I23" s="18">
        <f t="shared" si="0"/>
        <v>14.872599999999998</v>
      </c>
      <c r="J23" s="15" t="s">
        <v>67</v>
      </c>
      <c r="K23" s="19">
        <v>19495</v>
      </c>
      <c r="L23" s="12">
        <v>1448245</v>
      </c>
      <c r="M23" s="12" t="s">
        <v>68</v>
      </c>
      <c r="N23" s="20"/>
      <c r="O23" s="3">
        <v>1419404</v>
      </c>
      <c r="P23" s="21">
        <f t="shared" si="1"/>
        <v>2.0319091675097434E-2</v>
      </c>
    </row>
    <row r="24" spans="1:16" ht="20.100000000000001" customHeight="1">
      <c r="A24" s="12">
        <v>20</v>
      </c>
      <c r="B24" s="13" t="s">
        <v>94</v>
      </c>
      <c r="C24" s="12"/>
      <c r="D24" s="14" t="s">
        <v>98</v>
      </c>
      <c r="E24" s="12">
        <v>4.5</v>
      </c>
      <c r="F24" s="15" t="s">
        <v>23</v>
      </c>
      <c r="G24" s="16">
        <v>40.08</v>
      </c>
      <c r="H24" s="16">
        <v>31.524000000000001</v>
      </c>
      <c r="I24" s="18">
        <f t="shared" si="0"/>
        <v>8.5559999999999974</v>
      </c>
      <c r="J24" s="15" t="s">
        <v>67</v>
      </c>
      <c r="K24" s="19">
        <v>17914</v>
      </c>
      <c r="L24" s="12">
        <v>832913</v>
      </c>
      <c r="M24" s="12" t="s">
        <v>68</v>
      </c>
      <c r="N24" s="20"/>
      <c r="O24" s="3">
        <v>750058</v>
      </c>
      <c r="P24" s="21">
        <f t="shared" si="1"/>
        <v>0.11046479072285077</v>
      </c>
    </row>
    <row r="25" spans="1:16" ht="20.100000000000001" customHeight="1">
      <c r="A25" s="12">
        <v>21</v>
      </c>
      <c r="B25" s="13" t="s">
        <v>94</v>
      </c>
      <c r="C25" s="12"/>
      <c r="D25" s="14" t="s">
        <v>99</v>
      </c>
      <c r="E25" s="12">
        <v>4.5</v>
      </c>
      <c r="F25" s="15" t="s">
        <v>23</v>
      </c>
      <c r="G25" s="16">
        <v>38.72</v>
      </c>
      <c r="H25" s="16">
        <v>30.458400000000001</v>
      </c>
      <c r="I25" s="18">
        <f t="shared" si="0"/>
        <v>8.2615999999999978</v>
      </c>
      <c r="J25" s="15" t="s">
        <v>67</v>
      </c>
      <c r="K25" s="19">
        <v>17914</v>
      </c>
      <c r="L25" s="12">
        <v>760969</v>
      </c>
      <c r="M25" s="12" t="s">
        <v>68</v>
      </c>
      <c r="N25" s="20"/>
      <c r="O25" s="3">
        <v>724800</v>
      </c>
      <c r="P25" s="21">
        <f t="shared" si="1"/>
        <v>4.9902041942604856E-2</v>
      </c>
    </row>
    <row r="26" spans="1:16" ht="20.100000000000001" customHeight="1">
      <c r="A26" s="12">
        <v>22</v>
      </c>
      <c r="B26" s="13" t="s">
        <v>94</v>
      </c>
      <c r="C26" s="12"/>
      <c r="D26" s="14" t="s">
        <v>100</v>
      </c>
      <c r="E26" s="12">
        <v>4.5</v>
      </c>
      <c r="F26" s="15" t="s">
        <v>23</v>
      </c>
      <c r="G26" s="16">
        <v>37.130000000000003</v>
      </c>
      <c r="H26" s="16">
        <v>35.7864</v>
      </c>
      <c r="I26" s="18">
        <f t="shared" si="0"/>
        <v>1.3436000000000021</v>
      </c>
      <c r="J26" s="15" t="s">
        <v>67</v>
      </c>
      <c r="K26" s="19">
        <v>17914</v>
      </c>
      <c r="L26" s="12">
        <v>729721</v>
      </c>
      <c r="M26" s="12" t="s">
        <v>68</v>
      </c>
      <c r="N26" s="20"/>
      <c r="O26" s="3">
        <v>665146</v>
      </c>
      <c r="P26" s="21">
        <f t="shared" si="1"/>
        <v>9.7083948486497706E-2</v>
      </c>
    </row>
    <row r="27" spans="1:16" ht="20.100000000000001" customHeight="1">
      <c r="A27" s="12">
        <v>23</v>
      </c>
      <c r="B27" s="13" t="s">
        <v>94</v>
      </c>
      <c r="C27" s="12"/>
      <c r="D27" s="14" t="s">
        <v>101</v>
      </c>
      <c r="E27" s="12">
        <v>4.5</v>
      </c>
      <c r="F27" s="15" t="s">
        <v>23</v>
      </c>
      <c r="G27" s="16">
        <v>37.31</v>
      </c>
      <c r="H27" s="16">
        <v>35.963999999999999</v>
      </c>
      <c r="I27" s="18">
        <f t="shared" si="0"/>
        <v>1.3460000000000036</v>
      </c>
      <c r="J27" s="15" t="s">
        <v>67</v>
      </c>
      <c r="K27" s="19">
        <v>17914</v>
      </c>
      <c r="L27" s="12">
        <v>733259</v>
      </c>
      <c r="M27" s="12" t="s">
        <v>68</v>
      </c>
      <c r="N27" s="20"/>
      <c r="O27" s="3">
        <v>668371</v>
      </c>
      <c r="P27" s="21">
        <f t="shared" si="1"/>
        <v>9.7083805251873587E-2</v>
      </c>
    </row>
    <row r="28" spans="1:16" ht="20.100000000000001" customHeight="1">
      <c r="A28" s="12">
        <v>24</v>
      </c>
      <c r="B28" s="13" t="s">
        <v>94</v>
      </c>
      <c r="C28" s="12"/>
      <c r="D28" s="14" t="s">
        <v>102</v>
      </c>
      <c r="E28" s="12">
        <v>4.5</v>
      </c>
      <c r="F28" s="15" t="s">
        <v>23</v>
      </c>
      <c r="G28" s="16">
        <v>34.33</v>
      </c>
      <c r="H28" s="16">
        <v>33.090000000000003</v>
      </c>
      <c r="I28" s="18">
        <f t="shared" si="0"/>
        <v>1.2399999999999949</v>
      </c>
      <c r="J28" s="15" t="s">
        <v>67</v>
      </c>
      <c r="K28" s="19">
        <v>17914</v>
      </c>
      <c r="L28" s="12">
        <v>674692</v>
      </c>
      <c r="M28" s="12" t="s">
        <v>68</v>
      </c>
      <c r="N28" s="20"/>
      <c r="O28" s="3">
        <v>614987</v>
      </c>
      <c r="P28" s="21">
        <f t="shared" si="1"/>
        <v>9.7083352981445131E-2</v>
      </c>
    </row>
    <row r="29" spans="1:16" ht="20.100000000000001" customHeight="1">
      <c r="A29" s="12">
        <v>25</v>
      </c>
      <c r="B29" s="13" t="s">
        <v>94</v>
      </c>
      <c r="C29" s="12"/>
      <c r="D29" s="14" t="s">
        <v>103</v>
      </c>
      <c r="E29" s="12">
        <v>4.5</v>
      </c>
      <c r="F29" s="15" t="s">
        <v>23</v>
      </c>
      <c r="G29" s="16">
        <v>26.05</v>
      </c>
      <c r="H29" s="16">
        <v>25.107500000000002</v>
      </c>
      <c r="I29" s="18">
        <f t="shared" si="0"/>
        <v>0.94249999999999901</v>
      </c>
      <c r="J29" s="15" t="s">
        <v>67</v>
      </c>
      <c r="K29" s="19">
        <v>17914</v>
      </c>
      <c r="L29" s="12">
        <v>556819</v>
      </c>
      <c r="M29" s="12" t="s">
        <v>68</v>
      </c>
      <c r="N29" s="20"/>
      <c r="O29" s="3">
        <v>466659</v>
      </c>
      <c r="P29" s="21">
        <f t="shared" si="1"/>
        <v>0.19320317405214515</v>
      </c>
    </row>
    <row r="30" spans="1:16" ht="20.100000000000001" customHeight="1">
      <c r="A30" s="12">
        <v>26</v>
      </c>
      <c r="B30" s="13" t="s">
        <v>94</v>
      </c>
      <c r="C30" s="12"/>
      <c r="D30" s="14" t="s">
        <v>104</v>
      </c>
      <c r="E30" s="12">
        <v>4.5</v>
      </c>
      <c r="F30" s="15" t="s">
        <v>23</v>
      </c>
      <c r="G30" s="16">
        <v>25.42</v>
      </c>
      <c r="H30" s="16">
        <v>24.502500000000001</v>
      </c>
      <c r="I30" s="18">
        <f t="shared" si="0"/>
        <v>0.91750000000000043</v>
      </c>
      <c r="J30" s="15" t="s">
        <v>67</v>
      </c>
      <c r="K30" s="19">
        <v>17914</v>
      </c>
      <c r="L30" s="12">
        <v>543353</v>
      </c>
      <c r="M30" s="12" t="s">
        <v>68</v>
      </c>
      <c r="N30" s="20"/>
      <c r="O30" s="3">
        <v>455373</v>
      </c>
      <c r="P30" s="21">
        <f t="shared" si="1"/>
        <v>0.19320425233819308</v>
      </c>
    </row>
    <row r="31" spans="1:16" ht="20.100000000000001" customHeight="1">
      <c r="A31" s="12">
        <v>27</v>
      </c>
      <c r="B31" s="13" t="s">
        <v>94</v>
      </c>
      <c r="C31" s="12"/>
      <c r="D31" s="14" t="s">
        <v>105</v>
      </c>
      <c r="E31" s="12">
        <v>4.5</v>
      </c>
      <c r="F31" s="15" t="s">
        <v>23</v>
      </c>
      <c r="G31" s="16">
        <v>37.31</v>
      </c>
      <c r="H31" s="16">
        <v>35.963999999999999</v>
      </c>
      <c r="I31" s="18">
        <f t="shared" si="0"/>
        <v>1.3460000000000036</v>
      </c>
      <c r="J31" s="15" t="s">
        <v>67</v>
      </c>
      <c r="K31" s="19">
        <v>17914</v>
      </c>
      <c r="L31" s="12">
        <v>733259</v>
      </c>
      <c r="M31" s="12" t="s">
        <v>68</v>
      </c>
      <c r="N31" s="20"/>
      <c r="O31" s="3">
        <v>668371</v>
      </c>
      <c r="P31" s="21">
        <f t="shared" si="1"/>
        <v>9.7083805251873587E-2</v>
      </c>
    </row>
    <row r="32" spans="1:16" ht="20.100000000000001" customHeight="1">
      <c r="A32" s="12">
        <v>28</v>
      </c>
      <c r="B32" s="13" t="s">
        <v>94</v>
      </c>
      <c r="C32" s="12"/>
      <c r="D32" s="14" t="s">
        <v>106</v>
      </c>
      <c r="E32" s="12">
        <v>4.5</v>
      </c>
      <c r="F32" s="15" t="s">
        <v>23</v>
      </c>
      <c r="G32" s="16">
        <v>37.130000000000003</v>
      </c>
      <c r="H32" s="16">
        <v>35.7864</v>
      </c>
      <c r="I32" s="18">
        <f t="shared" si="0"/>
        <v>1.3436000000000021</v>
      </c>
      <c r="J32" s="15" t="s">
        <v>67</v>
      </c>
      <c r="K32" s="19">
        <v>17914</v>
      </c>
      <c r="L32" s="12">
        <v>729721</v>
      </c>
      <c r="M32" s="12" t="s">
        <v>68</v>
      </c>
      <c r="N32" s="20"/>
      <c r="O32" s="3">
        <v>665146</v>
      </c>
      <c r="P32" s="21">
        <f t="shared" si="1"/>
        <v>9.7083948486497706E-2</v>
      </c>
    </row>
    <row r="33" spans="1:16" ht="20.100000000000001" customHeight="1">
      <c r="A33" s="12">
        <v>29</v>
      </c>
      <c r="B33" s="13" t="s">
        <v>107</v>
      </c>
      <c r="C33" s="12"/>
      <c r="D33" s="14" t="s">
        <v>108</v>
      </c>
      <c r="E33" s="12">
        <v>4.5</v>
      </c>
      <c r="F33" s="15" t="s">
        <v>23</v>
      </c>
      <c r="G33" s="16">
        <v>56.05</v>
      </c>
      <c r="H33" s="16">
        <v>45.606999999999999</v>
      </c>
      <c r="I33" s="18">
        <f t="shared" si="0"/>
        <v>10.442999999999998</v>
      </c>
      <c r="J33" s="15" t="s">
        <v>67</v>
      </c>
      <c r="K33" s="19">
        <v>18441</v>
      </c>
      <c r="L33" s="12">
        <v>1101558</v>
      </c>
      <c r="M33" s="12" t="s">
        <v>68</v>
      </c>
      <c r="N33" s="20"/>
      <c r="O33" s="3">
        <v>1033610</v>
      </c>
      <c r="P33" s="21">
        <f t="shared" si="1"/>
        <v>6.5738528071516339E-2</v>
      </c>
    </row>
    <row r="34" spans="1:16" ht="20.100000000000001" customHeight="1">
      <c r="A34" s="12">
        <v>30</v>
      </c>
      <c r="B34" s="13" t="s">
        <v>107</v>
      </c>
      <c r="C34" s="12"/>
      <c r="D34" s="14" t="s">
        <v>109</v>
      </c>
      <c r="E34" s="12">
        <v>4.5</v>
      </c>
      <c r="F34" s="15" t="s">
        <v>23</v>
      </c>
      <c r="G34" s="16">
        <v>44.56</v>
      </c>
      <c r="H34" s="16">
        <v>36.256</v>
      </c>
      <c r="I34" s="18">
        <f t="shared" si="0"/>
        <v>8.304000000000002</v>
      </c>
      <c r="J34" s="15" t="s">
        <v>67</v>
      </c>
      <c r="K34" s="22">
        <v>18441</v>
      </c>
      <c r="L34" s="22">
        <v>875743</v>
      </c>
      <c r="M34" s="12" t="s">
        <v>68</v>
      </c>
      <c r="N34" s="23"/>
      <c r="O34" s="3">
        <v>821725</v>
      </c>
      <c r="P34" s="21">
        <f t="shared" si="1"/>
        <v>6.5737320879856398E-2</v>
      </c>
    </row>
    <row r="35" spans="1:16" ht="20.100000000000001" customHeight="1">
      <c r="A35" s="12">
        <v>31</v>
      </c>
      <c r="B35" s="13" t="s">
        <v>107</v>
      </c>
      <c r="C35" s="12"/>
      <c r="D35" s="12" t="s">
        <v>110</v>
      </c>
      <c r="E35" s="12">
        <v>4.5</v>
      </c>
      <c r="F35" s="15" t="s">
        <v>23</v>
      </c>
      <c r="G35" s="16">
        <v>55.27</v>
      </c>
      <c r="H35" s="16">
        <v>44.970999999999997</v>
      </c>
      <c r="I35" s="18">
        <f t="shared" si="0"/>
        <v>10.299000000000007</v>
      </c>
      <c r="J35" s="15" t="s">
        <v>67</v>
      </c>
      <c r="K35" s="12">
        <v>18441</v>
      </c>
      <c r="L35" s="12">
        <v>1086229</v>
      </c>
      <c r="M35" s="12" t="s">
        <v>68</v>
      </c>
      <c r="N35" s="20"/>
      <c r="O35" s="3">
        <v>1019226</v>
      </c>
      <c r="P35" s="21">
        <f t="shared" si="1"/>
        <v>6.573910006220407E-2</v>
      </c>
    </row>
    <row r="36" spans="1:16" ht="20.100000000000001" customHeight="1">
      <c r="A36" s="12">
        <v>32</v>
      </c>
      <c r="B36" s="13" t="s">
        <v>107</v>
      </c>
      <c r="C36" s="12"/>
      <c r="D36" s="12" t="s">
        <v>111</v>
      </c>
      <c r="E36" s="12">
        <v>4.5</v>
      </c>
      <c r="F36" s="15" t="s">
        <v>23</v>
      </c>
      <c r="G36" s="16">
        <v>39.619999999999997</v>
      </c>
      <c r="H36" s="16">
        <v>32.238</v>
      </c>
      <c r="I36" s="18">
        <f t="shared" si="0"/>
        <v>7.3819999999999979</v>
      </c>
      <c r="J36" s="15" t="s">
        <v>67</v>
      </c>
      <c r="K36" s="12">
        <v>18441</v>
      </c>
      <c r="L36" s="12">
        <v>778657</v>
      </c>
      <c r="M36" s="12" t="s">
        <v>68</v>
      </c>
      <c r="N36" s="20"/>
      <c r="O36" s="3">
        <v>730627</v>
      </c>
      <c r="P36" s="21">
        <f t="shared" si="1"/>
        <v>6.5738057859892937E-2</v>
      </c>
    </row>
    <row r="37" spans="1:16" ht="20.100000000000001" customHeight="1">
      <c r="A37" s="12">
        <v>33</v>
      </c>
      <c r="B37" s="13" t="s">
        <v>107</v>
      </c>
      <c r="C37" s="12"/>
      <c r="D37" s="12" t="s">
        <v>112</v>
      </c>
      <c r="E37" s="12">
        <v>4.5</v>
      </c>
      <c r="F37" s="15" t="s">
        <v>23</v>
      </c>
      <c r="G37" s="16">
        <v>38.15</v>
      </c>
      <c r="H37" s="16">
        <v>31.044</v>
      </c>
      <c r="I37" s="18">
        <f t="shared" si="0"/>
        <v>7.1059999999999981</v>
      </c>
      <c r="J37" s="15" t="s">
        <v>67</v>
      </c>
      <c r="K37" s="12">
        <v>18441</v>
      </c>
      <c r="L37" s="12">
        <v>749767</v>
      </c>
      <c r="M37" s="12" t="s">
        <v>68</v>
      </c>
      <c r="N37" s="20"/>
      <c r="O37" s="3">
        <v>703519</v>
      </c>
      <c r="P37" s="21">
        <f t="shared" si="1"/>
        <v>6.5738096625677492E-2</v>
      </c>
    </row>
    <row r="38" spans="1:16" ht="20.100000000000001" customHeight="1">
      <c r="A38" s="12">
        <v>34</v>
      </c>
      <c r="B38" s="13" t="s">
        <v>107</v>
      </c>
      <c r="C38" s="12"/>
      <c r="D38" s="12" t="s">
        <v>113</v>
      </c>
      <c r="E38" s="12">
        <v>4.5</v>
      </c>
      <c r="F38" s="15" t="s">
        <v>23</v>
      </c>
      <c r="G38" s="16">
        <v>36.01</v>
      </c>
      <c r="H38" s="16">
        <v>34.554000000000002</v>
      </c>
      <c r="I38" s="18">
        <f t="shared" si="0"/>
        <v>1.455999999999996</v>
      </c>
      <c r="J38" s="15" t="s">
        <v>67</v>
      </c>
      <c r="K38" s="12">
        <v>19495</v>
      </c>
      <c r="L38" s="12">
        <v>726952</v>
      </c>
      <c r="M38" s="12" t="s">
        <v>68</v>
      </c>
      <c r="N38" s="20"/>
      <c r="O38" s="3">
        <v>702001</v>
      </c>
      <c r="P38" s="21">
        <f t="shared" si="1"/>
        <v>3.5542684412130467E-2</v>
      </c>
    </row>
    <row r="39" spans="1:16" ht="20.100000000000001" customHeight="1">
      <c r="A39" s="12">
        <v>35</v>
      </c>
      <c r="B39" s="13" t="s">
        <v>107</v>
      </c>
      <c r="C39" s="12"/>
      <c r="D39" s="12" t="s">
        <v>114</v>
      </c>
      <c r="E39" s="12">
        <v>4.5</v>
      </c>
      <c r="F39" s="15" t="s">
        <v>23</v>
      </c>
      <c r="G39" s="16">
        <v>37.4</v>
      </c>
      <c r="H39" s="16">
        <v>35.883000000000003</v>
      </c>
      <c r="I39" s="18">
        <f t="shared" si="0"/>
        <v>1.5169999999999959</v>
      </c>
      <c r="J39" s="15" t="s">
        <v>67</v>
      </c>
      <c r="K39" s="12">
        <v>19495</v>
      </c>
      <c r="L39" s="12">
        <v>777219</v>
      </c>
      <c r="M39" s="12" t="s">
        <v>68</v>
      </c>
      <c r="N39" s="20"/>
      <c r="O39" s="3">
        <v>729099</v>
      </c>
      <c r="P39" s="21">
        <f t="shared" si="1"/>
        <v>6.5999267589175126E-2</v>
      </c>
    </row>
    <row r="40" spans="1:16" ht="20.100000000000001" customHeight="1">
      <c r="A40" s="12">
        <v>36</v>
      </c>
      <c r="B40" s="13" t="s">
        <v>107</v>
      </c>
      <c r="C40" s="12"/>
      <c r="D40" s="12" t="s">
        <v>115</v>
      </c>
      <c r="E40" s="12">
        <v>4.5</v>
      </c>
      <c r="F40" s="15" t="s">
        <v>23</v>
      </c>
      <c r="G40" s="16">
        <v>37.4</v>
      </c>
      <c r="H40" s="16">
        <v>35.883000000000003</v>
      </c>
      <c r="I40" s="18">
        <f t="shared" si="0"/>
        <v>1.5169999999999959</v>
      </c>
      <c r="J40" s="15" t="s">
        <v>67</v>
      </c>
      <c r="K40" s="12">
        <v>19495</v>
      </c>
      <c r="L40" s="12">
        <v>799425</v>
      </c>
      <c r="M40" s="12" t="s">
        <v>68</v>
      </c>
      <c r="N40" s="20"/>
      <c r="O40" s="3">
        <v>729099</v>
      </c>
      <c r="P40" s="21">
        <f t="shared" si="1"/>
        <v>9.6456036834503961E-2</v>
      </c>
    </row>
    <row r="41" spans="1:16" ht="20.100000000000001" customHeight="1">
      <c r="A41" s="12">
        <v>37</v>
      </c>
      <c r="B41" s="12" t="s">
        <v>107</v>
      </c>
      <c r="C41" s="12"/>
      <c r="D41" s="12" t="s">
        <v>116</v>
      </c>
      <c r="E41" s="12">
        <v>4.5</v>
      </c>
      <c r="F41" s="15" t="s">
        <v>23</v>
      </c>
      <c r="G41" s="16">
        <v>39.4</v>
      </c>
      <c r="H41" s="16">
        <v>37.808700000000002</v>
      </c>
      <c r="I41" s="18">
        <f t="shared" si="0"/>
        <v>1.5912999999999968</v>
      </c>
      <c r="J41" s="15" t="s">
        <v>67</v>
      </c>
      <c r="K41" s="12">
        <v>20021</v>
      </c>
      <c r="L41" s="12">
        <v>935750</v>
      </c>
      <c r="M41" s="12" t="s">
        <v>68</v>
      </c>
      <c r="N41" s="20"/>
      <c r="O41" s="3">
        <v>788847</v>
      </c>
      <c r="P41" s="21">
        <f t="shared" si="1"/>
        <v>0.18622495870555381</v>
      </c>
    </row>
    <row r="42" spans="1:16" ht="20.100000000000001" customHeight="1">
      <c r="A42" s="12">
        <v>38</v>
      </c>
      <c r="B42" s="12" t="s">
        <v>107</v>
      </c>
      <c r="C42" s="12"/>
      <c r="D42" s="12" t="s">
        <v>117</v>
      </c>
      <c r="E42" s="12">
        <v>4.5</v>
      </c>
      <c r="F42" s="15" t="s">
        <v>23</v>
      </c>
      <c r="G42" s="16">
        <v>33.369999999999997</v>
      </c>
      <c r="H42" s="16">
        <v>32.016199999999998</v>
      </c>
      <c r="I42" s="18">
        <f t="shared" si="0"/>
        <v>1.3537999999999997</v>
      </c>
      <c r="J42" s="15" t="s">
        <v>67</v>
      </c>
      <c r="K42" s="12">
        <v>20022</v>
      </c>
      <c r="L42" s="12">
        <v>792538</v>
      </c>
      <c r="M42" s="12" t="s">
        <v>68</v>
      </c>
      <c r="N42" s="20"/>
      <c r="O42" s="3">
        <v>668118</v>
      </c>
      <c r="P42" s="21">
        <f t="shared" si="1"/>
        <v>0.18622458906959549</v>
      </c>
    </row>
    <row r="43" spans="1:16" ht="20.100000000000001" customHeight="1">
      <c r="A43" s="12">
        <v>39</v>
      </c>
      <c r="B43" s="12" t="s">
        <v>107</v>
      </c>
      <c r="C43" s="12"/>
      <c r="D43" s="12" t="s">
        <v>118</v>
      </c>
      <c r="E43" s="12">
        <v>4.5</v>
      </c>
      <c r="F43" s="15" t="s">
        <v>23</v>
      </c>
      <c r="G43" s="16">
        <v>34.020000000000003</v>
      </c>
      <c r="H43" s="16">
        <v>32.643000000000001</v>
      </c>
      <c r="I43" s="18">
        <f t="shared" si="0"/>
        <v>1.3770000000000024</v>
      </c>
      <c r="J43" s="15" t="s">
        <v>67</v>
      </c>
      <c r="K43" s="12">
        <v>20022</v>
      </c>
      <c r="L43" s="12">
        <v>807975</v>
      </c>
      <c r="M43" s="12" t="s">
        <v>68</v>
      </c>
      <c r="N43" s="20"/>
      <c r="O43" s="3">
        <v>681132</v>
      </c>
      <c r="P43" s="21">
        <f t="shared" si="1"/>
        <v>0.18622381564806822</v>
      </c>
    </row>
    <row r="44" spans="1:16" ht="20.100000000000001" customHeight="1">
      <c r="A44" s="12">
        <v>40</v>
      </c>
      <c r="B44" s="12" t="s">
        <v>107</v>
      </c>
      <c r="C44" s="12"/>
      <c r="D44" s="12" t="s">
        <v>119</v>
      </c>
      <c r="E44" s="12">
        <v>4.5</v>
      </c>
      <c r="F44" s="15" t="s">
        <v>23</v>
      </c>
      <c r="G44" s="16">
        <v>33.85</v>
      </c>
      <c r="H44" s="16">
        <v>32.4818</v>
      </c>
      <c r="I44" s="18">
        <f t="shared" si="0"/>
        <v>1.3682000000000016</v>
      </c>
      <c r="J44" s="15" t="s">
        <v>67</v>
      </c>
      <c r="K44" s="12">
        <v>20022</v>
      </c>
      <c r="L44" s="12">
        <v>803938</v>
      </c>
      <c r="M44" s="12" t="s">
        <v>68</v>
      </c>
      <c r="N44" s="20"/>
      <c r="O44" s="3">
        <v>677728</v>
      </c>
      <c r="P44" s="21">
        <f t="shared" si="1"/>
        <v>0.18622515227347844</v>
      </c>
    </row>
    <row r="45" spans="1:16" ht="20.100000000000001" customHeight="1">
      <c r="A45" s="12">
        <v>41</v>
      </c>
      <c r="B45" s="12" t="s">
        <v>120</v>
      </c>
      <c r="C45" s="12"/>
      <c r="D45" s="12" t="s">
        <v>121</v>
      </c>
      <c r="E45" s="12">
        <v>4.5</v>
      </c>
      <c r="F45" s="15" t="s">
        <v>23</v>
      </c>
      <c r="G45" s="16">
        <v>39.11</v>
      </c>
      <c r="H45" s="16">
        <v>32.601199999999999</v>
      </c>
      <c r="I45" s="18">
        <f t="shared" si="0"/>
        <v>6.5088000000000008</v>
      </c>
      <c r="J45" s="15" t="s">
        <v>67</v>
      </c>
      <c r="K45" s="12">
        <v>16860</v>
      </c>
      <c r="L45" s="12">
        <v>882419</v>
      </c>
      <c r="M45" s="12" t="s">
        <v>68</v>
      </c>
      <c r="N45" s="20"/>
      <c r="O45" s="3">
        <v>659403</v>
      </c>
      <c r="P45" s="21">
        <f t="shared" si="1"/>
        <v>0.33820895567657411</v>
      </c>
    </row>
    <row r="46" spans="1:16" ht="20.100000000000001" customHeight="1">
      <c r="A46" s="12">
        <v>42</v>
      </c>
      <c r="B46" s="12" t="s">
        <v>120</v>
      </c>
      <c r="C46" s="12"/>
      <c r="D46" s="12" t="s">
        <v>122</v>
      </c>
      <c r="E46" s="12">
        <v>4.5</v>
      </c>
      <c r="F46" s="15" t="s">
        <v>23</v>
      </c>
      <c r="G46" s="16">
        <v>33.85</v>
      </c>
      <c r="H46" s="16">
        <v>28.2166</v>
      </c>
      <c r="I46" s="18">
        <f t="shared" si="0"/>
        <v>5.6334000000000017</v>
      </c>
      <c r="J46" s="15" t="s">
        <v>67</v>
      </c>
      <c r="K46" s="12">
        <v>16860</v>
      </c>
      <c r="L46" s="12">
        <v>683347</v>
      </c>
      <c r="M46" s="12" t="s">
        <v>68</v>
      </c>
      <c r="N46" s="20"/>
      <c r="O46" s="3">
        <v>570718</v>
      </c>
      <c r="P46" s="21">
        <f t="shared" si="1"/>
        <v>0.19734614993744723</v>
      </c>
    </row>
    <row r="47" spans="1:16" ht="20.100000000000001" customHeight="1">
      <c r="A47" s="12">
        <v>43</v>
      </c>
      <c r="B47" s="12" t="s">
        <v>120</v>
      </c>
      <c r="C47" s="12"/>
      <c r="D47" s="12" t="s">
        <v>123</v>
      </c>
      <c r="E47" s="12">
        <v>4.5</v>
      </c>
      <c r="F47" s="15" t="s">
        <v>23</v>
      </c>
      <c r="G47" s="16">
        <v>24.79</v>
      </c>
      <c r="H47" s="16">
        <v>20.661300000000001</v>
      </c>
      <c r="I47" s="18">
        <f t="shared" si="0"/>
        <v>4.1286999999999985</v>
      </c>
      <c r="J47" s="15" t="s">
        <v>67</v>
      </c>
      <c r="K47" s="12">
        <v>16860</v>
      </c>
      <c r="L47" s="12">
        <v>471010</v>
      </c>
      <c r="M47" s="12" t="s">
        <v>68</v>
      </c>
      <c r="N47" s="20"/>
      <c r="O47" s="3">
        <v>417965</v>
      </c>
      <c r="P47" s="21">
        <f t="shared" si="1"/>
        <v>0.12691254052372805</v>
      </c>
    </row>
    <row r="48" spans="1:16" ht="20.100000000000001" customHeight="1">
      <c r="A48" s="12">
        <v>44</v>
      </c>
      <c r="B48" s="12" t="s">
        <v>120</v>
      </c>
      <c r="C48" s="12"/>
      <c r="D48" s="12" t="s">
        <v>124</v>
      </c>
      <c r="E48" s="12">
        <v>4.5</v>
      </c>
      <c r="F48" s="15" t="s">
        <v>23</v>
      </c>
      <c r="G48" s="16">
        <v>46.28</v>
      </c>
      <c r="H48" s="16">
        <v>38.577800000000003</v>
      </c>
      <c r="I48" s="18">
        <f t="shared" si="0"/>
        <v>7.7021999999999977</v>
      </c>
      <c r="J48" s="15" t="s">
        <v>67</v>
      </c>
      <c r="K48" s="12">
        <v>16333</v>
      </c>
      <c r="L48" s="12">
        <v>851841</v>
      </c>
      <c r="M48" s="12" t="s">
        <v>68</v>
      </c>
      <c r="N48" s="20"/>
      <c r="O48" s="3">
        <v>755907</v>
      </c>
      <c r="P48" s="21">
        <f t="shared" si="1"/>
        <v>0.12691243764113838</v>
      </c>
    </row>
    <row r="49" spans="1:16" ht="20.100000000000001" customHeight="1">
      <c r="A49" s="12">
        <v>45</v>
      </c>
      <c r="B49" s="12" t="s">
        <v>120</v>
      </c>
      <c r="C49" s="12"/>
      <c r="D49" s="12" t="s">
        <v>125</v>
      </c>
      <c r="E49" s="12">
        <v>4.5</v>
      </c>
      <c r="F49" s="15" t="s">
        <v>23</v>
      </c>
      <c r="G49" s="16">
        <v>46.24</v>
      </c>
      <c r="H49" s="16">
        <v>38.54</v>
      </c>
      <c r="I49" s="18">
        <f t="shared" si="0"/>
        <v>7.7000000000000028</v>
      </c>
      <c r="J49" s="15" t="s">
        <v>67</v>
      </c>
      <c r="K49" s="12">
        <v>16333</v>
      </c>
      <c r="L49" s="12">
        <v>851105</v>
      </c>
      <c r="M49" s="12" t="s">
        <v>68</v>
      </c>
      <c r="N49" s="20"/>
      <c r="O49" s="3">
        <v>755253</v>
      </c>
      <c r="P49" s="21">
        <f t="shared" si="1"/>
        <v>0.12691376267290563</v>
      </c>
    </row>
    <row r="50" spans="1:16" ht="20.100000000000001" customHeight="1">
      <c r="A50" s="12">
        <v>46</v>
      </c>
      <c r="B50" s="12" t="s">
        <v>120</v>
      </c>
      <c r="C50" s="12"/>
      <c r="D50" s="12" t="s">
        <v>126</v>
      </c>
      <c r="E50" s="12">
        <v>4.5</v>
      </c>
      <c r="F50" s="15" t="s">
        <v>23</v>
      </c>
      <c r="G50" s="16">
        <v>146.59</v>
      </c>
      <c r="H50" s="16">
        <v>122.1883</v>
      </c>
      <c r="I50" s="18">
        <f t="shared" si="0"/>
        <v>24.401700000000005</v>
      </c>
      <c r="J50" s="15" t="s">
        <v>67</v>
      </c>
      <c r="K50" s="12">
        <v>14542</v>
      </c>
      <c r="L50" s="12">
        <v>2088908</v>
      </c>
      <c r="M50" s="12" t="s">
        <v>68</v>
      </c>
      <c r="N50" s="24" t="s">
        <v>127</v>
      </c>
      <c r="O50" s="3">
        <v>2131702</v>
      </c>
      <c r="P50" s="21">
        <f t="shared" si="1"/>
        <v>-2.0075038631103222E-2</v>
      </c>
    </row>
    <row r="51" spans="1:16" ht="20.100000000000001" customHeight="1">
      <c r="A51" s="12">
        <v>47</v>
      </c>
      <c r="B51" s="12" t="s">
        <v>120</v>
      </c>
      <c r="C51" s="12"/>
      <c r="D51" s="12" t="s">
        <v>128</v>
      </c>
      <c r="E51" s="12">
        <v>4.5</v>
      </c>
      <c r="F51" s="15" t="s">
        <v>23</v>
      </c>
      <c r="G51" s="16">
        <v>34.4</v>
      </c>
      <c r="H51" s="16">
        <v>28.674700000000001</v>
      </c>
      <c r="I51" s="18">
        <f t="shared" si="0"/>
        <v>5.7252999999999972</v>
      </c>
      <c r="J51" s="15" t="s">
        <v>67</v>
      </c>
      <c r="K51" s="12">
        <v>15806</v>
      </c>
      <c r="L51" s="12">
        <v>490200</v>
      </c>
      <c r="M51" s="12" t="s">
        <v>68</v>
      </c>
      <c r="N51" s="20"/>
      <c r="O51" s="3">
        <v>543742</v>
      </c>
      <c r="P51" s="21">
        <f t="shared" si="1"/>
        <v>-9.8469494723600531E-2</v>
      </c>
    </row>
    <row r="52" spans="1:16" ht="30.75" customHeight="1">
      <c r="A52" s="60" t="s">
        <v>69</v>
      </c>
      <c r="B52" s="60"/>
      <c r="C52" s="4" t="s">
        <v>129</v>
      </c>
      <c r="D52" s="4"/>
      <c r="F52" s="4"/>
      <c r="G52" s="17">
        <f>SUM(G5:G51)</f>
        <v>1894.9999999999998</v>
      </c>
      <c r="H52" s="17"/>
      <c r="I52" s="4"/>
      <c r="J52" s="4"/>
      <c r="K52" s="25">
        <f>L52/G52</f>
        <v>19512.457519788921</v>
      </c>
      <c r="L52" s="4">
        <f>SUM(L5:L51)</f>
        <v>36976107</v>
      </c>
      <c r="M52" s="4"/>
      <c r="N52" s="4"/>
      <c r="O52" s="4"/>
    </row>
    <row r="55" spans="1:16" ht="69.75" customHeight="1">
      <c r="A55" s="61" t="s">
        <v>70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</row>
  </sheetData>
  <mergeCells count="4">
    <mergeCell ref="A1:N1"/>
    <mergeCell ref="A2:N2"/>
    <mergeCell ref="A52:B52"/>
    <mergeCell ref="A55:N55"/>
  </mergeCells>
  <phoneticPr fontId="12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5"/>
  <sheetViews>
    <sheetView workbookViewId="0">
      <selection activeCell="E20" sqref="E20"/>
    </sheetView>
  </sheetViews>
  <sheetFormatPr defaultColWidth="9" defaultRowHeight="13.5"/>
  <sheetData>
    <row r="2" spans="1:14" ht="14.25">
      <c r="B2" s="1" t="s">
        <v>130</v>
      </c>
    </row>
    <row r="3" spans="1:14">
      <c r="B3" s="2" t="s">
        <v>131</v>
      </c>
    </row>
    <row r="4" spans="1:14">
      <c r="B4" s="2" t="s">
        <v>132</v>
      </c>
    </row>
    <row r="5" spans="1:14">
      <c r="B5" s="2" t="s">
        <v>133</v>
      </c>
    </row>
    <row r="6" spans="1:14">
      <c r="B6" s="2" t="s">
        <v>134</v>
      </c>
    </row>
    <row r="7" spans="1:14">
      <c r="B7" s="2" t="s">
        <v>135</v>
      </c>
    </row>
    <row r="8" spans="1:14">
      <c r="B8" s="2" t="s">
        <v>136</v>
      </c>
    </row>
    <row r="9" spans="1:14">
      <c r="B9" s="2" t="s">
        <v>137</v>
      </c>
    </row>
    <row r="10" spans="1:14">
      <c r="B10" s="2" t="s">
        <v>138</v>
      </c>
    </row>
    <row r="11" spans="1:14">
      <c r="B11" s="2" t="s">
        <v>139</v>
      </c>
    </row>
    <row r="12" spans="1:14">
      <c r="B12" s="2" t="s">
        <v>140</v>
      </c>
    </row>
    <row r="15" spans="1:14" ht="193.5" customHeight="1">
      <c r="A15" s="62" t="s">
        <v>141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</sheetData>
  <mergeCells count="1">
    <mergeCell ref="A15:N15"/>
  </mergeCells>
  <phoneticPr fontId="1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A2底商（47套）标价牌</vt:lpstr>
      <vt:lpstr>A2底商47套</vt:lpstr>
      <vt:lpstr>所需资料及填写说明</vt:lpstr>
      <vt:lpstr>'A2底商（47套）标价牌'!Print_Area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fgj</cp:lastModifiedBy>
  <cp:lastPrinted>2020-08-03T07:29:38Z</cp:lastPrinted>
  <dcterms:created xsi:type="dcterms:W3CDTF">2006-09-13T11:21:00Z</dcterms:created>
  <dcterms:modified xsi:type="dcterms:W3CDTF">2020-08-03T07:30:44Z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