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 activeTab="1"/>
  </bookViews>
  <sheets>
    <sheet name="销售标价牌" sheetId="1" r:id="rId1"/>
    <sheet name="一房一价表" sheetId="2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<sst xmlns="http://schemas.openxmlformats.org/spreadsheetml/2006/main" count="92">
  <si>
    <t>商品房销售标价牌</t>
  </si>
  <si>
    <t>开发企业名称</t>
  </si>
  <si>
    <t>宁波余姚晟业机器人科技有限公司</t>
  </si>
  <si>
    <t>楼盘名称</t>
  </si>
  <si>
    <t>云都会府二期</t>
  </si>
  <si>
    <t>坐落位置</t>
  </si>
  <si>
    <t>余慈公路南侧、中山北路西侧</t>
  </si>
  <si>
    <t>预售许可证号</t>
  </si>
  <si>
    <t>甬余房预许字（2022）第006号
甬余房预许字（2021）第056号</t>
  </si>
  <si>
    <t>预售许可数（幢数）</t>
  </si>
  <si>
    <t>住宅435套</t>
  </si>
  <si>
    <t>土地性质</t>
  </si>
  <si>
    <t>城镇住宅用地</t>
  </si>
  <si>
    <t>土地使用起止年限</t>
  </si>
  <si>
    <t>国有建设用地使用权自2017年8月14日起至2087年08月13日止</t>
  </si>
  <si>
    <t>容积率</t>
  </si>
  <si>
    <t>建筑结构</t>
  </si>
  <si>
    <t>钢混结构</t>
  </si>
  <si>
    <t>绿地率</t>
  </si>
  <si>
    <t>车位配比率</t>
  </si>
  <si>
    <t>1.05个/百平方</t>
  </si>
  <si>
    <t>装修状况</t>
  </si>
  <si>
    <t>毛坯</t>
  </si>
  <si>
    <t>房屋类型</t>
  </si>
  <si>
    <t>中高层、高层、商铺、车位、办公</t>
  </si>
  <si>
    <t>房源概况</t>
  </si>
  <si>
    <t>户型</t>
  </si>
  <si>
    <t>商铺</t>
  </si>
  <si>
    <t>建筑面积</t>
  </si>
  <si>
    <t>商铺1990.39㎡</t>
  </si>
  <si>
    <t>可供销售房屋总套数</t>
  </si>
  <si>
    <t>当期销售推出商品房总套数</t>
  </si>
  <si>
    <t>商铺25套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</si>
  <si>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</si>
  <si>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</si>
  <si>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</si>
  <si>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</si>
  <si>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</si>
  <si>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</si>
  <si>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</si>
  <si>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</si>
  <si>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住宅有燃气
公寓、商铺无燃气</t>
  </si>
  <si>
    <t>无</t>
  </si>
  <si>
    <t>享受优惠折扣条件</t>
  </si>
  <si>
    <t>商铺优惠：1、诚意金优惠9.5折，2、开盘优惠9.5折，3、按时签约优惠9.5折，特批优惠9.5折。以上优惠合计不低于8.0折。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</si>
  <si>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</si>
  <si>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</si>
  <si>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</si>
  <si>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</si>
  <si>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</si>
  <si>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物业维修基金</t>
  </si>
  <si>
    <t>按实收取</t>
  </si>
  <si>
    <t>根据相关政策文件规定</t>
  </si>
  <si>
    <t>余姚市住房和城乡建设局</t>
  </si>
  <si>
    <t>权证产证代办费</t>
  </si>
  <si>
    <t>根据代办公司规定</t>
  </si>
  <si>
    <t>代办公司</t>
  </si>
  <si>
    <t>契税、印花税、权证工本费</t>
  </si>
  <si>
    <t>余姚市财政局</t>
  </si>
  <si>
    <t>前期物业服务</t>
  </si>
  <si>
    <t>物业服务单位名称</t>
  </si>
  <si>
    <t>服务内容与标准</t>
  </si>
  <si>
    <t>优居美家物业服务有限责任公司、余姚御润合联物业服务有限公司</t>
  </si>
  <si>
    <t>详见《前期物业管理服务协议》</t>
  </si>
  <si>
    <t>按前期物业服务合同约定进行物业服务收费，标准如下：
住宅(1层至5层2.1元/月.平方米;)(含电梯及能耗费）；住宅(6层至11层2.25元/月.平方米;(含电梯及能耗费)；住宅(12层至20层2.4元/月.平方米;(含电梯及能耗费)；住宅：(21层以上2.55元/月.平方米;)(含电梯及能耗费)。商业物业:3元/月.平方米;商务办公:3元/月.平方米;装修垃圾清运费:按建筑面积住宅5.0元/平方米;
商业、商务办公5.0元/平方米。</t>
  </si>
  <si>
    <t>前期物业管理服务协议</t>
  </si>
  <si>
    <t>特别提示</t>
  </si>
  <si>
    <t>商品房和车库（车位）、辅房销售的具体标价内容详见价目表或价格手册。价格举报电话：12358</t>
  </si>
  <si>
    <t>填报日期：2022年12月7日</t>
  </si>
  <si>
    <t>商铺销售价目表</t>
  </si>
  <si>
    <t>楼盘名称：云都会府二期</t>
  </si>
  <si>
    <t>填制日期：2022年12月7日</t>
  </si>
  <si>
    <t>序
号</t>
  </si>
  <si>
    <t>幢号</t>
  </si>
  <si>
    <t>单元</t>
  </si>
  <si>
    <t>室号</t>
  </si>
  <si>
    <t>层高（m)</t>
  </si>
  <si>
    <t>建筑
面积</t>
  </si>
  <si>
    <t>套内
面积</t>
  </si>
  <si>
    <t>公摊
面积</t>
  </si>
  <si>
    <t>计价
单位</t>
  </si>
  <si>
    <t>销售
单价</t>
  </si>
  <si>
    <t>房屋
总价</t>
  </si>
  <si>
    <t>销售
状态</t>
  </si>
  <si>
    <t>备注</t>
  </si>
  <si>
    <t>/</t>
  </si>
  <si>
    <t>3米+3米</t>
  </si>
  <si>
    <t>元/㎡</t>
  </si>
  <si>
    <t>未售</t>
  </si>
  <si>
    <t>4.5米</t>
  </si>
  <si>
    <t>单价格表报表报备房源共计25套，总面积1990.39㎡，总价37596234元，均价18888.88元/㎡</t>
  </si>
  <si>
    <t>举报电话：12358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</si>
</sst>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.0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24"/>
      <name val="宋体"/>
      <charset val="134"/>
    </font>
    <font>
      <sz val="6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9" borderId="2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29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1" fillId="23" borderId="30" applyNumberFormat="0" applyAlignment="0" applyProtection="0">
      <alignment vertical="center"/>
    </xf>
    <xf numFmtId="0" fontId="22" fillId="23" borderId="27" applyNumberFormat="0" applyAlignment="0" applyProtection="0">
      <alignment vertical="center"/>
    </xf>
    <xf numFmtId="0" fontId="23" fillId="25" borderId="31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0" borderId="32" applyNumberFormat="0" applyFill="0" applyAlignment="0" applyProtection="0">
      <alignment vertical="center"/>
    </xf>
    <xf numFmtId="0" fontId="25" fillId="0" borderId="33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left"/>
    </xf>
    <xf numFmtId="177" fontId="1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 applyProtection="1">
      <alignment horizontal="center" vertical="center"/>
      <protection locked="0"/>
    </xf>
    <xf numFmtId="177" fontId="0" fillId="0" borderId="1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 applyProtection="1">
      <alignment horizontal="center" vertical="center"/>
      <protection locked="0"/>
    </xf>
    <xf numFmtId="177" fontId="0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13;&#37117;&#20250;&#24220;&#20108;&#26399;&#21830;&#38138;&#20215;&#26684;&#34920;%20-%2012.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价格表"/>
      <sheetName val="备案价格表"/>
      <sheetName val="标价牌"/>
      <sheetName val="Sheet4"/>
    </sheetNames>
    <sheetDataSet>
      <sheetData sheetId="0">
        <row r="3">
          <cell r="A3" t="str">
            <v>2539号</v>
          </cell>
          <cell r="B3">
            <v>204.99</v>
          </cell>
        </row>
        <row r="3">
          <cell r="E3">
            <v>181.2708</v>
          </cell>
        </row>
        <row r="3">
          <cell r="G3" t="str">
            <v>3+3</v>
          </cell>
        </row>
        <row r="3">
          <cell r="T3">
            <v>13922.58</v>
          </cell>
          <cell r="U3">
            <v>2853990</v>
          </cell>
        </row>
        <row r="4">
          <cell r="A4" t="str">
            <v>2541号</v>
          </cell>
          <cell r="B4">
            <v>119.81</v>
          </cell>
        </row>
        <row r="4">
          <cell r="E4">
            <v>105.9484</v>
          </cell>
        </row>
        <row r="4">
          <cell r="G4" t="str">
            <v>3+3</v>
          </cell>
        </row>
        <row r="4">
          <cell r="T4">
            <v>15722.58</v>
          </cell>
          <cell r="U4">
            <v>1883722</v>
          </cell>
        </row>
        <row r="5">
          <cell r="A5" t="str">
            <v>2543号</v>
          </cell>
          <cell r="B5">
            <v>76.7</v>
          </cell>
        </row>
        <row r="5">
          <cell r="E5">
            <v>67.8225</v>
          </cell>
        </row>
        <row r="5">
          <cell r="G5">
            <v>4.5</v>
          </cell>
        </row>
        <row r="5">
          <cell r="T5">
            <v>23822.58</v>
          </cell>
          <cell r="U5">
            <v>1827192</v>
          </cell>
        </row>
        <row r="6">
          <cell r="A6" t="str">
            <v>2545号</v>
          </cell>
          <cell r="B6">
            <v>43.41</v>
          </cell>
        </row>
        <row r="6">
          <cell r="E6">
            <v>38.3882</v>
          </cell>
        </row>
        <row r="6">
          <cell r="G6">
            <v>4.5</v>
          </cell>
        </row>
        <row r="6">
          <cell r="T6">
            <v>24522.58</v>
          </cell>
          <cell r="U6">
            <v>1064525</v>
          </cell>
        </row>
        <row r="7">
          <cell r="A7" t="str">
            <v>2547号</v>
          </cell>
          <cell r="B7">
            <v>43.34</v>
          </cell>
        </row>
        <row r="7">
          <cell r="E7">
            <v>38.3288</v>
          </cell>
        </row>
        <row r="7">
          <cell r="G7">
            <v>4.5</v>
          </cell>
        </row>
        <row r="7">
          <cell r="T7">
            <v>24522.58</v>
          </cell>
          <cell r="U7">
            <v>1062809</v>
          </cell>
        </row>
        <row r="8">
          <cell r="A8" t="str">
            <v>2549号</v>
          </cell>
          <cell r="B8">
            <v>80</v>
          </cell>
        </row>
        <row r="8">
          <cell r="E8">
            <v>69.5358</v>
          </cell>
        </row>
        <row r="8">
          <cell r="G8">
            <v>4.5</v>
          </cell>
        </row>
        <row r="8">
          <cell r="T8">
            <v>23222.58</v>
          </cell>
          <cell r="U8">
            <v>1857806</v>
          </cell>
        </row>
        <row r="9">
          <cell r="A9" t="str">
            <v>2551号</v>
          </cell>
          <cell r="B9">
            <v>49.58</v>
          </cell>
        </row>
        <row r="9">
          <cell r="E9">
            <v>43.092</v>
          </cell>
        </row>
        <row r="9">
          <cell r="G9">
            <v>4.5</v>
          </cell>
        </row>
        <row r="9">
          <cell r="T9">
            <v>24322.58</v>
          </cell>
          <cell r="U9">
            <v>1205914</v>
          </cell>
        </row>
        <row r="10">
          <cell r="A10" t="str">
            <v>2553号</v>
          </cell>
          <cell r="B10">
            <v>194.97</v>
          </cell>
        </row>
        <row r="10">
          <cell r="E10">
            <v>169.4618</v>
          </cell>
        </row>
        <row r="10">
          <cell r="G10" t="str">
            <v>3+3</v>
          </cell>
        </row>
        <row r="10">
          <cell r="T10">
            <v>12722.58</v>
          </cell>
          <cell r="U10">
            <v>2480521</v>
          </cell>
        </row>
        <row r="11">
          <cell r="A11" t="str">
            <v>2555号</v>
          </cell>
          <cell r="B11">
            <v>114.25</v>
          </cell>
        </row>
        <row r="11">
          <cell r="E11">
            <v>99.3004</v>
          </cell>
        </row>
        <row r="11">
          <cell r="G11" t="str">
            <v>3+3</v>
          </cell>
        </row>
        <row r="11">
          <cell r="T11">
            <v>15122.58</v>
          </cell>
          <cell r="U11">
            <v>1727755</v>
          </cell>
        </row>
        <row r="12">
          <cell r="A12" t="str">
            <v>2557号</v>
          </cell>
          <cell r="B12">
            <v>48.24</v>
          </cell>
        </row>
        <row r="12">
          <cell r="E12">
            <v>41.9252</v>
          </cell>
        </row>
        <row r="12">
          <cell r="G12">
            <v>4.5</v>
          </cell>
        </row>
        <row r="12">
          <cell r="T12">
            <v>23622.58</v>
          </cell>
          <cell r="U12">
            <v>1139553</v>
          </cell>
        </row>
        <row r="13">
          <cell r="A13" t="str">
            <v>2559号</v>
          </cell>
          <cell r="B13">
            <v>52.85</v>
          </cell>
        </row>
        <row r="13">
          <cell r="E13">
            <v>50.8456</v>
          </cell>
        </row>
        <row r="13">
          <cell r="G13">
            <v>4.5</v>
          </cell>
        </row>
        <row r="13">
          <cell r="T13">
            <v>24622.58</v>
          </cell>
          <cell r="U13">
            <v>1301303</v>
          </cell>
        </row>
        <row r="14">
          <cell r="A14" t="str">
            <v>2561号</v>
          </cell>
          <cell r="B14">
            <v>43.04</v>
          </cell>
        </row>
        <row r="14">
          <cell r="E14">
            <v>41.412</v>
          </cell>
        </row>
        <row r="14">
          <cell r="G14">
            <v>4.5</v>
          </cell>
        </row>
        <row r="14">
          <cell r="T14">
            <v>24422.58</v>
          </cell>
          <cell r="U14">
            <v>1051148</v>
          </cell>
        </row>
        <row r="15">
          <cell r="A15" t="str">
            <v>2563号</v>
          </cell>
          <cell r="B15">
            <v>56.7</v>
          </cell>
        </row>
        <row r="15">
          <cell r="E15">
            <v>54.5488</v>
          </cell>
        </row>
        <row r="15">
          <cell r="G15">
            <v>4.5</v>
          </cell>
        </row>
        <row r="15">
          <cell r="T15">
            <v>24522.58</v>
          </cell>
          <cell r="U15">
            <v>1390430</v>
          </cell>
        </row>
        <row r="16">
          <cell r="A16" t="str">
            <v>2565号</v>
          </cell>
          <cell r="B16">
            <v>44.41</v>
          </cell>
        </row>
        <row r="16">
          <cell r="E16">
            <v>42.7236</v>
          </cell>
        </row>
        <row r="16">
          <cell r="G16">
            <v>4.5</v>
          </cell>
        </row>
        <row r="16">
          <cell r="T16">
            <v>24222.58</v>
          </cell>
          <cell r="U16">
            <v>1075725</v>
          </cell>
        </row>
        <row r="17">
          <cell r="A17" t="str">
            <v>2567号</v>
          </cell>
          <cell r="B17">
            <v>46</v>
          </cell>
        </row>
        <row r="17">
          <cell r="E17">
            <v>44.2612</v>
          </cell>
        </row>
        <row r="17">
          <cell r="G17">
            <v>4.5</v>
          </cell>
        </row>
        <row r="17">
          <cell r="T17">
            <v>23922.58</v>
          </cell>
          <cell r="U17">
            <v>1100439</v>
          </cell>
        </row>
        <row r="18">
          <cell r="A18" t="str">
            <v>2569号</v>
          </cell>
          <cell r="B18">
            <v>45.44</v>
          </cell>
        </row>
        <row r="18">
          <cell r="E18">
            <v>43.7211</v>
          </cell>
        </row>
        <row r="18">
          <cell r="G18">
            <v>4.5</v>
          </cell>
        </row>
        <row r="18">
          <cell r="T18">
            <v>23522.58</v>
          </cell>
          <cell r="U18">
            <v>1068866</v>
          </cell>
        </row>
        <row r="19">
          <cell r="A19" t="str">
            <v>2571号</v>
          </cell>
          <cell r="B19">
            <v>86.12</v>
          </cell>
        </row>
        <row r="19">
          <cell r="E19">
            <v>75.7446</v>
          </cell>
        </row>
        <row r="19">
          <cell r="G19">
            <v>4.5</v>
          </cell>
        </row>
        <row r="19">
          <cell r="T19">
            <v>21822.58</v>
          </cell>
          <cell r="U19">
            <v>1879361</v>
          </cell>
        </row>
        <row r="20">
          <cell r="A20" t="str">
            <v>2573号</v>
          </cell>
          <cell r="B20">
            <v>151.21</v>
          </cell>
        </row>
        <row r="20">
          <cell r="E20">
            <v>132.9924</v>
          </cell>
        </row>
        <row r="20">
          <cell r="G20" t="str">
            <v>3+3</v>
          </cell>
        </row>
        <row r="20">
          <cell r="T20">
            <v>10922.58</v>
          </cell>
          <cell r="U20">
            <v>1651603</v>
          </cell>
        </row>
        <row r="21">
          <cell r="A21" t="str">
            <v>2575号</v>
          </cell>
          <cell r="B21">
            <v>138.33</v>
          </cell>
        </row>
        <row r="21">
          <cell r="E21">
            <v>121.6619</v>
          </cell>
        </row>
        <row r="21">
          <cell r="G21" t="str">
            <v>3+3</v>
          </cell>
        </row>
        <row r="21">
          <cell r="T21">
            <v>13622.58</v>
          </cell>
          <cell r="U21">
            <v>1884411</v>
          </cell>
        </row>
        <row r="22">
          <cell r="A22" t="str">
            <v>2577号</v>
          </cell>
          <cell r="B22">
            <v>52.96</v>
          </cell>
        </row>
        <row r="22">
          <cell r="E22">
            <v>46.5769</v>
          </cell>
        </row>
        <row r="22">
          <cell r="G22">
            <v>4.5</v>
          </cell>
        </row>
        <row r="22">
          <cell r="T22">
            <v>22922.58</v>
          </cell>
          <cell r="U22">
            <v>1213980</v>
          </cell>
        </row>
        <row r="23">
          <cell r="A23" t="str">
            <v>2579号</v>
          </cell>
          <cell r="B23">
            <v>63.1</v>
          </cell>
        </row>
        <row r="23">
          <cell r="E23">
            <v>61.005</v>
          </cell>
        </row>
        <row r="23">
          <cell r="G23">
            <v>4.5</v>
          </cell>
        </row>
        <row r="23">
          <cell r="T23">
            <v>23222.58</v>
          </cell>
          <cell r="U23">
            <v>1465345</v>
          </cell>
        </row>
        <row r="24">
          <cell r="A24" t="str">
            <v>2581号</v>
          </cell>
          <cell r="B24">
            <v>53.22</v>
          </cell>
        </row>
        <row r="24">
          <cell r="E24">
            <v>51.45</v>
          </cell>
        </row>
        <row r="24">
          <cell r="G24">
            <v>4.5</v>
          </cell>
        </row>
        <row r="24">
          <cell r="T24">
            <v>23222.58</v>
          </cell>
          <cell r="U24">
            <v>1235906</v>
          </cell>
        </row>
        <row r="25">
          <cell r="A25" t="str">
            <v>2583号</v>
          </cell>
          <cell r="B25">
            <v>53.22</v>
          </cell>
        </row>
        <row r="25">
          <cell r="E25">
            <v>51.45</v>
          </cell>
        </row>
        <row r="25">
          <cell r="G25">
            <v>4.5</v>
          </cell>
        </row>
        <row r="25">
          <cell r="T25">
            <v>23122.58</v>
          </cell>
          <cell r="U25">
            <v>1230584</v>
          </cell>
        </row>
        <row r="26">
          <cell r="A26" t="str">
            <v>2585号</v>
          </cell>
          <cell r="B26">
            <v>53.22</v>
          </cell>
        </row>
        <row r="26">
          <cell r="E26">
            <v>51.45</v>
          </cell>
        </row>
        <row r="26">
          <cell r="G26">
            <v>4.5</v>
          </cell>
        </row>
        <row r="26">
          <cell r="T26">
            <v>23022.58</v>
          </cell>
          <cell r="U26">
            <v>1225262</v>
          </cell>
        </row>
        <row r="27">
          <cell r="A27" t="str">
            <v>2587号</v>
          </cell>
          <cell r="B27">
            <v>75.28</v>
          </cell>
        </row>
        <row r="27">
          <cell r="E27">
            <v>72.7821</v>
          </cell>
        </row>
        <row r="27">
          <cell r="G27">
            <v>4.5</v>
          </cell>
        </row>
        <row r="27">
          <cell r="T27">
            <v>22822.58</v>
          </cell>
          <cell r="U27">
            <v>1718084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22"/>
  <sheetViews>
    <sheetView workbookViewId="0">
      <selection activeCell="J18" sqref="J18"/>
    </sheetView>
  </sheetViews>
  <sheetFormatPr defaultColWidth="9" defaultRowHeight="13.5" outlineLevelCol="7"/>
  <cols>
    <col min="1" max="1" width="2.25833333333333" style="22" customWidth="1"/>
    <col min="2" max="2" width="14" style="24" customWidth="1"/>
    <col min="3" max="3" width="10.375" style="22" customWidth="1"/>
    <col min="4" max="4" width="10.5" style="22" customWidth="1"/>
    <col min="5" max="5" width="9.875" style="22" customWidth="1"/>
    <col min="6" max="6" width="12.7583333333333" style="22" customWidth="1"/>
    <col min="7" max="7" width="25.0916666666667" style="22" customWidth="1"/>
    <col min="8" max="8" width="11.5416666666667" style="22" customWidth="1"/>
    <col min="9" max="16384" width="9" style="22"/>
  </cols>
  <sheetData>
    <row r="1" s="22" customFormat="1" ht="54" customHeight="1" spans="2:8">
      <c r="B1" s="25" t="s">
        <v>0</v>
      </c>
      <c r="C1" s="25"/>
      <c r="D1" s="25"/>
      <c r="E1" s="25"/>
      <c r="F1" s="25"/>
      <c r="G1" s="25"/>
      <c r="H1" s="25"/>
    </row>
    <row r="2" s="23" customFormat="1" ht="33" customHeight="1" spans="2:8">
      <c r="B2" s="26" t="s">
        <v>1</v>
      </c>
      <c r="C2" s="27" t="s">
        <v>2</v>
      </c>
      <c r="D2" s="27"/>
      <c r="E2" s="27"/>
      <c r="F2" s="28" t="s">
        <v>3</v>
      </c>
      <c r="G2" s="27" t="s">
        <v>4</v>
      </c>
      <c r="H2" s="29"/>
    </row>
    <row r="3" s="23" customFormat="1" ht="38" customHeight="1" spans="2:8">
      <c r="B3" s="30" t="s">
        <v>5</v>
      </c>
      <c r="C3" s="31" t="s">
        <v>6</v>
      </c>
      <c r="D3" s="32"/>
      <c r="E3" s="33"/>
      <c r="F3" s="34" t="s">
        <v>7</v>
      </c>
      <c r="G3" s="35" t="s">
        <v>8</v>
      </c>
      <c r="H3" s="36"/>
    </row>
    <row r="4" s="23" customFormat="1" ht="27" spans="2:8">
      <c r="B4" s="37"/>
      <c r="C4" s="38"/>
      <c r="D4" s="39"/>
      <c r="E4" s="40"/>
      <c r="F4" s="34" t="s">
        <v>9</v>
      </c>
      <c r="G4" s="41" t="s">
        <v>10</v>
      </c>
      <c r="H4" s="42"/>
    </row>
    <row r="5" s="23" customFormat="1" ht="48.95" customHeight="1" spans="2:8">
      <c r="B5" s="43" t="s">
        <v>11</v>
      </c>
      <c r="C5" s="35" t="s">
        <v>12</v>
      </c>
      <c r="D5" s="34" t="s">
        <v>13</v>
      </c>
      <c r="E5" s="35" t="s">
        <v>14</v>
      </c>
      <c r="F5" s="35"/>
      <c r="G5" s="34" t="s">
        <v>15</v>
      </c>
      <c r="H5" s="44">
        <v>3</v>
      </c>
    </row>
    <row r="6" s="23" customFormat="1" spans="2:8">
      <c r="B6" s="43" t="s">
        <v>16</v>
      </c>
      <c r="C6" s="35" t="s">
        <v>17</v>
      </c>
      <c r="D6" s="34" t="s">
        <v>18</v>
      </c>
      <c r="E6" s="45">
        <v>0.3</v>
      </c>
      <c r="F6" s="34" t="s">
        <v>19</v>
      </c>
      <c r="G6" s="46" t="s">
        <v>20</v>
      </c>
      <c r="H6" s="47"/>
    </row>
    <row r="7" s="23" customFormat="1" ht="28.5" customHeight="1" spans="2:8">
      <c r="B7" s="43" t="s">
        <v>21</v>
      </c>
      <c r="C7" s="35" t="s">
        <v>22</v>
      </c>
      <c r="D7" s="35"/>
      <c r="E7" s="35"/>
      <c r="F7" s="34" t="s">
        <v>23</v>
      </c>
      <c r="G7" s="35" t="s">
        <v>24</v>
      </c>
      <c r="H7" s="36"/>
    </row>
    <row r="8" s="23" customFormat="1" ht="50.1" customHeight="1" spans="2:8">
      <c r="B8" s="43" t="s">
        <v>25</v>
      </c>
      <c r="C8" s="34" t="s">
        <v>26</v>
      </c>
      <c r="D8" s="35" t="s">
        <v>27</v>
      </c>
      <c r="E8" s="35"/>
      <c r="F8" s="34" t="s">
        <v>28</v>
      </c>
      <c r="G8" s="35" t="s">
        <v>29</v>
      </c>
      <c r="H8" s="36"/>
    </row>
    <row r="9" s="23" customFormat="1" ht="28.5" customHeight="1" spans="2:8">
      <c r="B9" s="43"/>
      <c r="C9" s="34" t="s">
        <v>30</v>
      </c>
      <c r="D9" s="34"/>
      <c r="E9" s="35"/>
      <c r="F9" s="35"/>
      <c r="G9" s="35"/>
      <c r="H9" s="36"/>
    </row>
    <row r="10" s="23" customFormat="1" ht="33.95" customHeight="1" spans="2:8">
      <c r="B10" s="43"/>
      <c r="C10" s="34" t="s">
        <v>31</v>
      </c>
      <c r="D10" s="34"/>
      <c r="E10" s="35" t="s">
        <v>32</v>
      </c>
      <c r="F10" s="35"/>
      <c r="G10" s="35"/>
      <c r="H10" s="36"/>
    </row>
    <row r="11" s="23" customFormat="1" ht="20.25" customHeight="1" spans="2:8">
      <c r="B11" s="43" t="s">
        <v>33</v>
      </c>
      <c r="C11" s="34" t="s">
        <v>34</v>
      </c>
      <c r="D11" s="34" t="s">
        <v>35</v>
      </c>
      <c r="E11" s="34" t="s">
        <v>36</v>
      </c>
      <c r="F11" s="34" t="s">
        <v>37</v>
      </c>
      <c r="G11" s="34" t="s">
        <v>38</v>
      </c>
      <c r="H11" s="48" t="s">
        <v>39</v>
      </c>
    </row>
    <row r="12" s="23" customFormat="1" ht="20.25" customHeight="1" spans="2:8">
      <c r="B12" s="43"/>
      <c r="C12" s="35" t="s">
        <v>40</v>
      </c>
      <c r="D12" s="35" t="s">
        <v>40</v>
      </c>
      <c r="E12" s="49" t="s">
        <v>41</v>
      </c>
      <c r="F12" s="35" t="s">
        <v>42</v>
      </c>
      <c r="G12" s="35" t="s">
        <v>40</v>
      </c>
      <c r="H12" s="36" t="s">
        <v>40</v>
      </c>
    </row>
    <row r="13" s="23" customFormat="1" ht="45" customHeight="1" spans="2:8">
      <c r="B13" s="50" t="s">
        <v>43</v>
      </c>
      <c r="C13" s="51"/>
      <c r="D13" s="41" t="s">
        <v>44</v>
      </c>
      <c r="E13" s="52"/>
      <c r="F13" s="52"/>
      <c r="G13" s="52"/>
      <c r="H13" s="53"/>
    </row>
    <row r="14" s="23" customFormat="1" ht="33.75" customHeight="1" spans="2:8">
      <c r="B14" s="43" t="s">
        <v>45</v>
      </c>
      <c r="C14" s="34" t="s">
        <v>46</v>
      </c>
      <c r="D14" s="34"/>
      <c r="E14" s="34" t="s">
        <v>47</v>
      </c>
      <c r="F14" s="34"/>
      <c r="G14" s="34" t="s">
        <v>48</v>
      </c>
      <c r="H14" s="48" t="s">
        <v>49</v>
      </c>
    </row>
    <row r="15" s="23" customFormat="1" ht="22.5" spans="2:8">
      <c r="B15" s="43"/>
      <c r="C15" s="54" t="s">
        <v>50</v>
      </c>
      <c r="D15" s="55"/>
      <c r="E15" s="54" t="s">
        <v>51</v>
      </c>
      <c r="F15" s="55"/>
      <c r="G15" s="56" t="s">
        <v>52</v>
      </c>
      <c r="H15" s="57" t="s">
        <v>53</v>
      </c>
    </row>
    <row r="16" s="23" customFormat="1" spans="2:8">
      <c r="B16" s="43"/>
      <c r="C16" s="54" t="s">
        <v>54</v>
      </c>
      <c r="D16" s="55"/>
      <c r="E16" s="54" t="s">
        <v>51</v>
      </c>
      <c r="F16" s="55"/>
      <c r="G16" s="56" t="s">
        <v>55</v>
      </c>
      <c r="H16" s="57" t="s">
        <v>56</v>
      </c>
    </row>
    <row r="17" s="23" customFormat="1" spans="2:8">
      <c r="B17" s="43"/>
      <c r="C17" s="54" t="s">
        <v>57</v>
      </c>
      <c r="D17" s="55"/>
      <c r="E17" s="54" t="s">
        <v>51</v>
      </c>
      <c r="F17" s="55"/>
      <c r="G17" s="56" t="s">
        <v>52</v>
      </c>
      <c r="H17" s="57" t="s">
        <v>58</v>
      </c>
    </row>
    <row r="18" s="23" customFormat="1" ht="22.5" customHeight="1" spans="2:8">
      <c r="B18" s="43" t="s">
        <v>59</v>
      </c>
      <c r="C18" s="34" t="s">
        <v>60</v>
      </c>
      <c r="D18" s="34"/>
      <c r="E18" s="34" t="s">
        <v>61</v>
      </c>
      <c r="F18" s="34"/>
      <c r="G18" s="34" t="s">
        <v>47</v>
      </c>
      <c r="H18" s="48" t="s">
        <v>48</v>
      </c>
    </row>
    <row r="19" s="23" customFormat="1" ht="192.95" customHeight="1" spans="2:8">
      <c r="B19" s="43"/>
      <c r="C19" s="35" t="s">
        <v>62</v>
      </c>
      <c r="D19" s="35"/>
      <c r="E19" s="35" t="s">
        <v>63</v>
      </c>
      <c r="F19" s="35"/>
      <c r="G19" s="58" t="s">
        <v>64</v>
      </c>
      <c r="H19" s="36" t="s">
        <v>65</v>
      </c>
    </row>
    <row r="20" s="23" customFormat="1" ht="39" customHeight="1" spans="2:8">
      <c r="B20" s="59" t="s">
        <v>66</v>
      </c>
      <c r="C20" s="60" t="s">
        <v>67</v>
      </c>
      <c r="D20" s="61"/>
      <c r="E20" s="61"/>
      <c r="F20" s="61"/>
      <c r="G20" s="61"/>
      <c r="H20" s="62"/>
    </row>
    <row r="21" s="22" customFormat="1" spans="2:2">
      <c r="B21" s="24"/>
    </row>
    <row r="22" s="22" customFormat="1" spans="2:8">
      <c r="B22" s="24"/>
      <c r="E22" s="63"/>
      <c r="F22" s="63"/>
      <c r="G22" s="64" t="s">
        <v>68</v>
      </c>
      <c r="H22" s="64"/>
    </row>
  </sheetData>
  <mergeCells count="38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H20"/>
    <mergeCell ref="E22:F22"/>
    <mergeCell ref="G22:H22"/>
    <mergeCell ref="B3:B4"/>
    <mergeCell ref="B8:B10"/>
    <mergeCell ref="B11:B12"/>
    <mergeCell ref="B14:B17"/>
    <mergeCell ref="B18:B19"/>
    <mergeCell ref="C3:E4"/>
  </mergeCells>
  <pageMargins left="0.393055555555556" right="0.393055555555556" top="0.314583333333333" bottom="0.275" header="0.3" footer="0.3"/>
  <pageSetup paperSize="9" scale="98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1"/>
  <sheetViews>
    <sheetView tabSelected="1" workbookViewId="0">
      <selection activeCell="L29" sqref="L29"/>
    </sheetView>
  </sheetViews>
  <sheetFormatPr defaultColWidth="9.81666666666667" defaultRowHeight="13.5"/>
  <cols>
    <col min="1" max="2" width="4.18333333333333" style="1" customWidth="1"/>
    <col min="3" max="3" width="3.63333333333333" style="1" customWidth="1"/>
    <col min="4" max="4" width="8.45833333333333" style="1" customWidth="1"/>
    <col min="5" max="5" width="12.275" style="1" hidden="1" customWidth="1"/>
    <col min="6" max="6" width="9.09166666666667" style="1" customWidth="1"/>
    <col min="7" max="7" width="4" style="1" customWidth="1"/>
    <col min="8" max="8" width="7.81666666666667" style="1" customWidth="1"/>
    <col min="9" max="9" width="7.18333333333333" style="3" customWidth="1"/>
    <col min="10" max="10" width="7.09166666666667" style="3" customWidth="1"/>
    <col min="11" max="11" width="6.54166666666667" style="1" customWidth="1"/>
    <col min="12" max="12" width="9.90833333333333" style="4" customWidth="1"/>
    <col min="13" max="13" width="9.81666666666667" style="1" customWidth="1"/>
    <col min="14" max="14" width="5.725" style="1" customWidth="1"/>
    <col min="15" max="15" width="5.09166666666667" style="1" customWidth="1"/>
    <col min="16" max="16" width="9.81666666666667" style="1"/>
    <col min="17" max="17" width="14.0916666666667" style="3" hidden="1" customWidth="1"/>
    <col min="18" max="16384" width="9.81666666666667" style="1"/>
  </cols>
  <sheetData>
    <row r="1" s="1" customFormat="1" ht="18" customHeight="1" spans="1:17">
      <c r="A1" s="5" t="s">
        <v>69</v>
      </c>
      <c r="B1" s="5"/>
      <c r="C1" s="5"/>
      <c r="D1" s="5"/>
      <c r="E1" s="5"/>
      <c r="F1" s="5"/>
      <c r="G1" s="5"/>
      <c r="H1" s="5"/>
      <c r="I1" s="13"/>
      <c r="J1" s="13"/>
      <c r="K1" s="5"/>
      <c r="L1" s="14"/>
      <c r="M1" s="5"/>
      <c r="N1" s="5"/>
      <c r="O1" s="5"/>
      <c r="Q1" s="3"/>
    </row>
    <row r="2" s="1" customFormat="1" ht="21" customHeight="1" spans="1:17">
      <c r="A2" s="6" t="s">
        <v>70</v>
      </c>
      <c r="B2" s="7"/>
      <c r="C2" s="7"/>
      <c r="D2" s="7"/>
      <c r="E2" s="7"/>
      <c r="F2" s="7"/>
      <c r="I2" s="3"/>
      <c r="J2" s="3"/>
      <c r="L2" s="1" t="s">
        <v>71</v>
      </c>
      <c r="Q2" s="3"/>
    </row>
    <row r="3" s="2" customFormat="1" ht="27" spans="1:17">
      <c r="A3" s="8" t="s">
        <v>72</v>
      </c>
      <c r="B3" s="8" t="s">
        <v>73</v>
      </c>
      <c r="C3" s="8" t="s">
        <v>74</v>
      </c>
      <c r="D3" s="8" t="s">
        <v>75</v>
      </c>
      <c r="E3" s="8" t="s">
        <v>76</v>
      </c>
      <c r="F3" s="8" t="s">
        <v>76</v>
      </c>
      <c r="G3" s="8" t="s">
        <v>26</v>
      </c>
      <c r="H3" s="8" t="s">
        <v>77</v>
      </c>
      <c r="I3" s="15" t="s">
        <v>78</v>
      </c>
      <c r="J3" s="15" t="s">
        <v>79</v>
      </c>
      <c r="K3" s="8" t="s">
        <v>80</v>
      </c>
      <c r="L3" s="16" t="s">
        <v>81</v>
      </c>
      <c r="M3" s="8" t="s">
        <v>82</v>
      </c>
      <c r="N3" s="8" t="s">
        <v>83</v>
      </c>
      <c r="O3" s="8" t="s">
        <v>84</v>
      </c>
      <c r="Q3" s="20"/>
    </row>
    <row r="4" s="2" customFormat="1" spans="1:17">
      <c r="A4" s="9">
        <v>1</v>
      </c>
      <c r="B4" s="9">
        <v>2</v>
      </c>
      <c r="C4" s="9" t="s">
        <v>85</v>
      </c>
      <c r="D4" s="9" t="str">
        <f>[1]价格表!A3</f>
        <v>2539号</v>
      </c>
      <c r="E4" s="9" t="str">
        <f>[1]价格表!G3</f>
        <v>3+3</v>
      </c>
      <c r="F4" s="9" t="s">
        <v>86</v>
      </c>
      <c r="G4" s="9" t="s">
        <v>85</v>
      </c>
      <c r="H4" s="10">
        <f>[1]价格表!B3</f>
        <v>204.99</v>
      </c>
      <c r="I4" s="17">
        <f>[1]价格表!E3</f>
        <v>181.2708</v>
      </c>
      <c r="J4" s="17">
        <v>23.7174</v>
      </c>
      <c r="K4" s="9" t="s">
        <v>87</v>
      </c>
      <c r="L4" s="18">
        <f>[1]价格表!T3</f>
        <v>13922.58</v>
      </c>
      <c r="M4" s="9">
        <f>[1]价格表!U3</f>
        <v>2853990</v>
      </c>
      <c r="N4" s="9" t="s">
        <v>88</v>
      </c>
      <c r="O4" s="9"/>
      <c r="Q4" s="20">
        <f t="shared" ref="Q4:Q28" si="0">H4-I4-J4</f>
        <v>0.00179999999999936</v>
      </c>
    </row>
    <row r="5" s="2" customFormat="1" spans="1:17">
      <c r="A5" s="9">
        <v>2</v>
      </c>
      <c r="B5" s="9">
        <v>2</v>
      </c>
      <c r="C5" s="9" t="s">
        <v>85</v>
      </c>
      <c r="D5" s="9" t="str">
        <f>[1]价格表!A4</f>
        <v>2541号</v>
      </c>
      <c r="E5" s="9" t="str">
        <f>[1]价格表!G4</f>
        <v>3+3</v>
      </c>
      <c r="F5" s="9" t="s">
        <v>86</v>
      </c>
      <c r="G5" s="9" t="s">
        <v>85</v>
      </c>
      <c r="H5" s="10">
        <f>[1]价格表!B4</f>
        <v>119.81</v>
      </c>
      <c r="I5" s="17">
        <f>[1]价格表!E4</f>
        <v>105.9484</v>
      </c>
      <c r="J5" s="17">
        <v>13.8623</v>
      </c>
      <c r="K5" s="9" t="s">
        <v>87</v>
      </c>
      <c r="L5" s="18">
        <f>[1]价格表!T4</f>
        <v>15722.58</v>
      </c>
      <c r="M5" s="9">
        <f>[1]价格表!U4</f>
        <v>1883722</v>
      </c>
      <c r="N5" s="9" t="s">
        <v>88</v>
      </c>
      <c r="O5" s="9"/>
      <c r="Q5" s="20">
        <f t="shared" si="0"/>
        <v>-0.000700000000003698</v>
      </c>
    </row>
    <row r="6" s="2" customFormat="1" spans="1:17">
      <c r="A6" s="9">
        <v>3</v>
      </c>
      <c r="B6" s="9">
        <v>2</v>
      </c>
      <c r="C6" s="9" t="s">
        <v>85</v>
      </c>
      <c r="D6" s="9" t="str">
        <f>[1]价格表!A5</f>
        <v>2543号</v>
      </c>
      <c r="E6" s="9">
        <f>[1]价格表!G5</f>
        <v>4.5</v>
      </c>
      <c r="F6" s="9" t="s">
        <v>89</v>
      </c>
      <c r="G6" s="9" t="s">
        <v>85</v>
      </c>
      <c r="H6" s="10">
        <f>[1]价格表!B5</f>
        <v>76.7</v>
      </c>
      <c r="I6" s="17">
        <f>[1]价格表!E5</f>
        <v>67.8225</v>
      </c>
      <c r="J6" s="17">
        <v>8.8739</v>
      </c>
      <c r="K6" s="9" t="s">
        <v>87</v>
      </c>
      <c r="L6" s="18">
        <f>[1]价格表!T5</f>
        <v>23822.58</v>
      </c>
      <c r="M6" s="9">
        <f>[1]价格表!U5</f>
        <v>1827192</v>
      </c>
      <c r="N6" s="9" t="s">
        <v>88</v>
      </c>
      <c r="O6" s="9"/>
      <c r="Q6" s="20">
        <f t="shared" si="0"/>
        <v>0.00359999999999694</v>
      </c>
    </row>
    <row r="7" s="2" customFormat="1" spans="1:17">
      <c r="A7" s="9">
        <v>4</v>
      </c>
      <c r="B7" s="9">
        <v>2</v>
      </c>
      <c r="C7" s="9" t="s">
        <v>85</v>
      </c>
      <c r="D7" s="9" t="str">
        <f>[1]价格表!A6</f>
        <v>2545号</v>
      </c>
      <c r="E7" s="9">
        <f>[1]价格表!G6</f>
        <v>4.5</v>
      </c>
      <c r="F7" s="9" t="s">
        <v>89</v>
      </c>
      <c r="G7" s="9" t="s">
        <v>85</v>
      </c>
      <c r="H7" s="10">
        <f>[1]价格表!B6</f>
        <v>43.41</v>
      </c>
      <c r="I7" s="17">
        <f>[1]价格表!E6</f>
        <v>38.3882</v>
      </c>
      <c r="J7" s="17">
        <v>5.0227</v>
      </c>
      <c r="K7" s="9" t="s">
        <v>87</v>
      </c>
      <c r="L7" s="18">
        <f>[1]价格表!T6</f>
        <v>24522.58</v>
      </c>
      <c r="M7" s="9">
        <f>[1]价格表!U6</f>
        <v>1064525</v>
      </c>
      <c r="N7" s="9" t="s">
        <v>88</v>
      </c>
      <c r="O7" s="9"/>
      <c r="Q7" s="20">
        <f t="shared" si="0"/>
        <v>-0.000900000000001455</v>
      </c>
    </row>
    <row r="8" s="2" customFormat="1" spans="1:17">
      <c r="A8" s="9">
        <v>5</v>
      </c>
      <c r="B8" s="9">
        <v>2</v>
      </c>
      <c r="C8" s="9" t="s">
        <v>85</v>
      </c>
      <c r="D8" s="9" t="str">
        <f>[1]价格表!A7</f>
        <v>2547号</v>
      </c>
      <c r="E8" s="9">
        <f>[1]价格表!G7</f>
        <v>4.5</v>
      </c>
      <c r="F8" s="9" t="s">
        <v>89</v>
      </c>
      <c r="G8" s="9" t="s">
        <v>85</v>
      </c>
      <c r="H8" s="10">
        <f>[1]价格表!B7</f>
        <v>43.34</v>
      </c>
      <c r="I8" s="17">
        <f>[1]价格表!E7</f>
        <v>38.3288</v>
      </c>
      <c r="J8" s="17">
        <v>5.0149</v>
      </c>
      <c r="K8" s="9" t="s">
        <v>87</v>
      </c>
      <c r="L8" s="18">
        <f>[1]价格表!T7</f>
        <v>24522.58</v>
      </c>
      <c r="M8" s="9">
        <f>[1]价格表!U7</f>
        <v>1062809</v>
      </c>
      <c r="N8" s="9" t="s">
        <v>88</v>
      </c>
      <c r="O8" s="9"/>
      <c r="Q8" s="20">
        <f t="shared" si="0"/>
        <v>-0.00369999999999759</v>
      </c>
    </row>
    <row r="9" s="2" customFormat="1" spans="1:17">
      <c r="A9" s="9">
        <v>6</v>
      </c>
      <c r="B9" s="9">
        <v>3</v>
      </c>
      <c r="C9" s="9" t="s">
        <v>85</v>
      </c>
      <c r="D9" s="9" t="str">
        <f>[1]价格表!A8</f>
        <v>2549号</v>
      </c>
      <c r="E9" s="9">
        <f>[1]价格表!G8</f>
        <v>4.5</v>
      </c>
      <c r="F9" s="9" t="s">
        <v>89</v>
      </c>
      <c r="G9" s="9" t="s">
        <v>85</v>
      </c>
      <c r="H9" s="10">
        <f>[1]价格表!B8</f>
        <v>80</v>
      </c>
      <c r="I9" s="17">
        <f>[1]价格表!E8</f>
        <v>69.5358</v>
      </c>
      <c r="J9" s="17">
        <v>10.4662</v>
      </c>
      <c r="K9" s="9" t="s">
        <v>87</v>
      </c>
      <c r="L9" s="18">
        <f>[1]价格表!T8</f>
        <v>23222.58</v>
      </c>
      <c r="M9" s="9">
        <f>[1]价格表!U8</f>
        <v>1857806</v>
      </c>
      <c r="N9" s="9" t="s">
        <v>88</v>
      </c>
      <c r="O9" s="9"/>
      <c r="Q9" s="20">
        <f t="shared" si="0"/>
        <v>-0.00199999999999534</v>
      </c>
    </row>
    <row r="10" s="2" customFormat="1" spans="1:17">
      <c r="A10" s="9">
        <v>7</v>
      </c>
      <c r="B10" s="9">
        <v>3</v>
      </c>
      <c r="C10" s="9" t="s">
        <v>85</v>
      </c>
      <c r="D10" s="9" t="str">
        <f>[1]价格表!A9</f>
        <v>2551号</v>
      </c>
      <c r="E10" s="9">
        <f>[1]价格表!G9</f>
        <v>4.5</v>
      </c>
      <c r="F10" s="9" t="s">
        <v>89</v>
      </c>
      <c r="G10" s="9" t="s">
        <v>85</v>
      </c>
      <c r="H10" s="10">
        <f>[1]价格表!B9</f>
        <v>49.58</v>
      </c>
      <c r="I10" s="17">
        <f>[1]价格表!E9</f>
        <v>43.092</v>
      </c>
      <c r="J10" s="17">
        <v>6.486</v>
      </c>
      <c r="K10" s="9" t="s">
        <v>87</v>
      </c>
      <c r="L10" s="18">
        <f>[1]价格表!T9</f>
        <v>24322.58</v>
      </c>
      <c r="M10" s="9">
        <f>[1]价格表!U9</f>
        <v>1205914</v>
      </c>
      <c r="N10" s="9" t="s">
        <v>88</v>
      </c>
      <c r="O10" s="9"/>
      <c r="Q10" s="20">
        <f t="shared" si="0"/>
        <v>0.00199999999999978</v>
      </c>
    </row>
    <row r="11" s="2" customFormat="1" spans="1:17">
      <c r="A11" s="9">
        <v>8</v>
      </c>
      <c r="B11" s="9">
        <v>3</v>
      </c>
      <c r="C11" s="9" t="s">
        <v>85</v>
      </c>
      <c r="D11" s="9" t="str">
        <f>[1]价格表!A10</f>
        <v>2553号</v>
      </c>
      <c r="E11" s="9" t="str">
        <f>[1]价格表!G10</f>
        <v>3+3</v>
      </c>
      <c r="F11" s="9" t="s">
        <v>86</v>
      </c>
      <c r="G11" s="9" t="s">
        <v>85</v>
      </c>
      <c r="H11" s="10">
        <f>[1]价格表!B10</f>
        <v>194.97</v>
      </c>
      <c r="I11" s="17">
        <f>[1]价格表!E10</f>
        <v>169.4618</v>
      </c>
      <c r="J11" s="17">
        <v>25.5068</v>
      </c>
      <c r="K11" s="9" t="s">
        <v>87</v>
      </c>
      <c r="L11" s="18">
        <f>[1]价格表!T10</f>
        <v>12722.58</v>
      </c>
      <c r="M11" s="9">
        <f>[1]价格表!U10</f>
        <v>2480521</v>
      </c>
      <c r="N11" s="9" t="s">
        <v>88</v>
      </c>
      <c r="O11" s="9"/>
      <c r="Q11" s="20">
        <f t="shared" si="0"/>
        <v>0.00139999999998963</v>
      </c>
    </row>
    <row r="12" s="2" customFormat="1" spans="1:17">
      <c r="A12" s="9">
        <v>9</v>
      </c>
      <c r="B12" s="9">
        <v>3</v>
      </c>
      <c r="C12" s="9" t="s">
        <v>85</v>
      </c>
      <c r="D12" s="9" t="str">
        <f>[1]价格表!A11</f>
        <v>2555号</v>
      </c>
      <c r="E12" s="9" t="str">
        <f>[1]价格表!G11</f>
        <v>3+3</v>
      </c>
      <c r="F12" s="9" t="s">
        <v>86</v>
      </c>
      <c r="G12" s="9" t="s">
        <v>85</v>
      </c>
      <c r="H12" s="10">
        <f>[1]价格表!B11</f>
        <v>114.25</v>
      </c>
      <c r="I12" s="17">
        <f>[1]价格表!E11</f>
        <v>99.3004</v>
      </c>
      <c r="J12" s="17">
        <v>14.9464</v>
      </c>
      <c r="K12" s="9" t="s">
        <v>87</v>
      </c>
      <c r="L12" s="18">
        <f>[1]价格表!T11</f>
        <v>15122.58</v>
      </c>
      <c r="M12" s="9">
        <f>[1]价格表!U11</f>
        <v>1727755</v>
      </c>
      <c r="N12" s="9" t="s">
        <v>88</v>
      </c>
      <c r="O12" s="9"/>
      <c r="Q12" s="20">
        <f t="shared" si="0"/>
        <v>0.0032000000000032</v>
      </c>
    </row>
    <row r="13" s="2" customFormat="1" spans="1:17">
      <c r="A13" s="9">
        <v>10</v>
      </c>
      <c r="B13" s="9">
        <v>3</v>
      </c>
      <c r="C13" s="9" t="s">
        <v>85</v>
      </c>
      <c r="D13" s="9" t="str">
        <f>[1]价格表!A12</f>
        <v>2557号</v>
      </c>
      <c r="E13" s="9">
        <f>[1]价格表!G12</f>
        <v>4.5</v>
      </c>
      <c r="F13" s="9" t="s">
        <v>89</v>
      </c>
      <c r="G13" s="9" t="s">
        <v>85</v>
      </c>
      <c r="H13" s="10">
        <f>[1]价格表!B12</f>
        <v>48.24</v>
      </c>
      <c r="I13" s="17">
        <f>[1]价格表!E12</f>
        <v>41.9252</v>
      </c>
      <c r="J13" s="17">
        <v>6.3104</v>
      </c>
      <c r="K13" s="9" t="s">
        <v>87</v>
      </c>
      <c r="L13" s="18">
        <f>[1]价格表!T12</f>
        <v>23622.58</v>
      </c>
      <c r="M13" s="9">
        <f>[1]价格表!U12</f>
        <v>1139553</v>
      </c>
      <c r="N13" s="9" t="s">
        <v>88</v>
      </c>
      <c r="O13" s="9"/>
      <c r="Q13" s="20">
        <f t="shared" si="0"/>
        <v>0.00440000000000573</v>
      </c>
    </row>
    <row r="14" s="2" customFormat="1" spans="1:17">
      <c r="A14" s="9">
        <v>11</v>
      </c>
      <c r="B14" s="9">
        <v>5</v>
      </c>
      <c r="C14" s="9" t="s">
        <v>85</v>
      </c>
      <c r="D14" s="9" t="str">
        <f>[1]价格表!A13</f>
        <v>2559号</v>
      </c>
      <c r="E14" s="9">
        <f>[1]价格表!G13</f>
        <v>4.5</v>
      </c>
      <c r="F14" s="9" t="s">
        <v>89</v>
      </c>
      <c r="G14" s="9" t="s">
        <v>85</v>
      </c>
      <c r="H14" s="10">
        <f>[1]价格表!B13</f>
        <v>52.85</v>
      </c>
      <c r="I14" s="17">
        <f>[1]价格表!E13</f>
        <v>50.8456</v>
      </c>
      <c r="J14" s="17">
        <v>2.001</v>
      </c>
      <c r="K14" s="9" t="s">
        <v>87</v>
      </c>
      <c r="L14" s="18">
        <f>[1]价格表!T13</f>
        <v>24622.58</v>
      </c>
      <c r="M14" s="9">
        <f>[1]价格表!U13</f>
        <v>1301303</v>
      </c>
      <c r="N14" s="9" t="s">
        <v>88</v>
      </c>
      <c r="O14" s="9"/>
      <c r="Q14" s="20">
        <f t="shared" si="0"/>
        <v>0.00340000000000407</v>
      </c>
    </row>
    <row r="15" s="2" customFormat="1" spans="1:17">
      <c r="A15" s="9">
        <v>12</v>
      </c>
      <c r="B15" s="9">
        <v>5</v>
      </c>
      <c r="C15" s="9" t="s">
        <v>85</v>
      </c>
      <c r="D15" s="9" t="str">
        <f>[1]价格表!A14</f>
        <v>2561号</v>
      </c>
      <c r="E15" s="9">
        <f>[1]价格表!G14</f>
        <v>4.5</v>
      </c>
      <c r="F15" s="9" t="s">
        <v>89</v>
      </c>
      <c r="G15" s="9" t="s">
        <v>85</v>
      </c>
      <c r="H15" s="10">
        <f>[1]价格表!B14</f>
        <v>43.04</v>
      </c>
      <c r="I15" s="17">
        <f>[1]价格表!E14</f>
        <v>41.412</v>
      </c>
      <c r="J15" s="17">
        <v>1.6298</v>
      </c>
      <c r="K15" s="9" t="s">
        <v>87</v>
      </c>
      <c r="L15" s="18">
        <f>[1]价格表!T14</f>
        <v>24422.58</v>
      </c>
      <c r="M15" s="9">
        <f>[1]价格表!U14</f>
        <v>1051148</v>
      </c>
      <c r="N15" s="9" t="s">
        <v>88</v>
      </c>
      <c r="O15" s="9"/>
      <c r="Q15" s="20">
        <f t="shared" si="0"/>
        <v>-0.0017999999999998</v>
      </c>
    </row>
    <row r="16" s="2" customFormat="1" spans="1:17">
      <c r="A16" s="9">
        <v>13</v>
      </c>
      <c r="B16" s="9">
        <v>5</v>
      </c>
      <c r="C16" s="9" t="s">
        <v>85</v>
      </c>
      <c r="D16" s="9" t="str">
        <f>[1]价格表!A15</f>
        <v>2563号</v>
      </c>
      <c r="E16" s="9">
        <f>[1]价格表!G15</f>
        <v>4.5</v>
      </c>
      <c r="F16" s="9" t="s">
        <v>89</v>
      </c>
      <c r="G16" s="9" t="s">
        <v>85</v>
      </c>
      <c r="H16" s="10">
        <f>[1]价格表!B15</f>
        <v>56.7</v>
      </c>
      <c r="I16" s="17">
        <f>[1]价格表!E15</f>
        <v>54.5488</v>
      </c>
      <c r="J16" s="17">
        <v>2.1468</v>
      </c>
      <c r="K16" s="9" t="s">
        <v>87</v>
      </c>
      <c r="L16" s="18">
        <f>[1]价格表!T15</f>
        <v>24522.58</v>
      </c>
      <c r="M16" s="9">
        <f>[1]价格表!U15</f>
        <v>1390430</v>
      </c>
      <c r="N16" s="9" t="s">
        <v>88</v>
      </c>
      <c r="O16" s="9"/>
      <c r="Q16" s="20">
        <f t="shared" si="0"/>
        <v>0.00440000000000307</v>
      </c>
    </row>
    <row r="17" s="2" customFormat="1" spans="1:17">
      <c r="A17" s="9">
        <v>14</v>
      </c>
      <c r="B17" s="9">
        <v>5</v>
      </c>
      <c r="C17" s="9" t="s">
        <v>85</v>
      </c>
      <c r="D17" s="9" t="str">
        <f>[1]价格表!A16</f>
        <v>2565号</v>
      </c>
      <c r="E17" s="9">
        <f>[1]价格表!G16</f>
        <v>4.5</v>
      </c>
      <c r="F17" s="9" t="s">
        <v>89</v>
      </c>
      <c r="G17" s="9" t="s">
        <v>85</v>
      </c>
      <c r="H17" s="10">
        <f>[1]价格表!B16</f>
        <v>44.41</v>
      </c>
      <c r="I17" s="17">
        <f>[1]价格表!E16</f>
        <v>42.7236</v>
      </c>
      <c r="J17" s="17">
        <v>1.6814</v>
      </c>
      <c r="K17" s="9" t="s">
        <v>87</v>
      </c>
      <c r="L17" s="18">
        <f>[1]价格表!T16</f>
        <v>24222.58</v>
      </c>
      <c r="M17" s="9">
        <f>[1]价格表!U16</f>
        <v>1075725</v>
      </c>
      <c r="N17" s="9" t="s">
        <v>88</v>
      </c>
      <c r="O17" s="9"/>
      <c r="Q17" s="20">
        <f t="shared" si="0"/>
        <v>0.00499999999999901</v>
      </c>
    </row>
    <row r="18" s="2" customFormat="1" spans="1:17">
      <c r="A18" s="9">
        <v>15</v>
      </c>
      <c r="B18" s="9">
        <v>5</v>
      </c>
      <c r="C18" s="9" t="s">
        <v>85</v>
      </c>
      <c r="D18" s="9" t="str">
        <f>[1]价格表!A17</f>
        <v>2567号</v>
      </c>
      <c r="E18" s="9">
        <f>[1]价格表!G17</f>
        <v>4.5</v>
      </c>
      <c r="F18" s="9" t="s">
        <v>89</v>
      </c>
      <c r="G18" s="9" t="s">
        <v>85</v>
      </c>
      <c r="H18" s="10">
        <f>[1]价格表!B17</f>
        <v>46</v>
      </c>
      <c r="I18" s="17">
        <f>[1]价格表!E17</f>
        <v>44.2612</v>
      </c>
      <c r="J18" s="17">
        <v>1.7419</v>
      </c>
      <c r="K18" s="9" t="s">
        <v>87</v>
      </c>
      <c r="L18" s="18">
        <f>[1]价格表!T17</f>
        <v>23922.58</v>
      </c>
      <c r="M18" s="9">
        <f>[1]价格表!U17</f>
        <v>1100439</v>
      </c>
      <c r="N18" s="9" t="s">
        <v>88</v>
      </c>
      <c r="O18" s="9"/>
      <c r="Q18" s="20">
        <f t="shared" si="0"/>
        <v>-0.00310000000000232</v>
      </c>
    </row>
    <row r="19" s="2" customFormat="1" spans="1:17">
      <c r="A19" s="9">
        <v>16</v>
      </c>
      <c r="B19" s="9">
        <v>5</v>
      </c>
      <c r="C19" s="9" t="s">
        <v>85</v>
      </c>
      <c r="D19" s="9" t="str">
        <f>[1]价格表!A18</f>
        <v>2569号</v>
      </c>
      <c r="E19" s="9">
        <f>[1]价格表!G18</f>
        <v>4.5</v>
      </c>
      <c r="F19" s="9" t="s">
        <v>89</v>
      </c>
      <c r="G19" s="9" t="s">
        <v>85</v>
      </c>
      <c r="H19" s="10">
        <f>[1]价格表!B18</f>
        <v>45.44</v>
      </c>
      <c r="I19" s="17">
        <f>[1]价格表!E18</f>
        <v>43.7211</v>
      </c>
      <c r="J19" s="17">
        <v>1.7207</v>
      </c>
      <c r="K19" s="9" t="s">
        <v>87</v>
      </c>
      <c r="L19" s="18">
        <f>[1]价格表!T18</f>
        <v>23522.58</v>
      </c>
      <c r="M19" s="9">
        <f>[1]价格表!U18</f>
        <v>1068866</v>
      </c>
      <c r="N19" s="9" t="s">
        <v>88</v>
      </c>
      <c r="O19" s="9"/>
      <c r="Q19" s="20">
        <f t="shared" si="0"/>
        <v>-0.00180000000000202</v>
      </c>
    </row>
    <row r="20" s="2" customFormat="1" spans="1:17">
      <c r="A20" s="9">
        <v>17</v>
      </c>
      <c r="B20" s="9">
        <v>5</v>
      </c>
      <c r="C20" s="9" t="s">
        <v>85</v>
      </c>
      <c r="D20" s="9" t="str">
        <f>[1]价格表!A19</f>
        <v>2571号</v>
      </c>
      <c r="E20" s="9">
        <f>[1]价格表!G19</f>
        <v>4.5</v>
      </c>
      <c r="F20" s="9" t="s">
        <v>89</v>
      </c>
      <c r="G20" s="9" t="s">
        <v>85</v>
      </c>
      <c r="H20" s="10">
        <f>[1]价格表!B19</f>
        <v>86.12</v>
      </c>
      <c r="I20" s="17">
        <f>[1]价格表!E19</f>
        <v>75.7446</v>
      </c>
      <c r="J20" s="17">
        <v>10.3765</v>
      </c>
      <c r="K20" s="9" t="s">
        <v>87</v>
      </c>
      <c r="L20" s="18">
        <f>[1]价格表!T19</f>
        <v>21822.58</v>
      </c>
      <c r="M20" s="9">
        <f>[1]价格表!U19</f>
        <v>1879361</v>
      </c>
      <c r="N20" s="9" t="s">
        <v>88</v>
      </c>
      <c r="O20" s="9"/>
      <c r="Q20" s="20">
        <f t="shared" si="0"/>
        <v>-0.00110000000000099</v>
      </c>
    </row>
    <row r="21" s="2" customFormat="1" spans="1:17">
      <c r="A21" s="9">
        <v>18</v>
      </c>
      <c r="B21" s="9">
        <v>5</v>
      </c>
      <c r="C21" s="9" t="s">
        <v>85</v>
      </c>
      <c r="D21" s="9" t="str">
        <f>[1]价格表!A20</f>
        <v>2573号</v>
      </c>
      <c r="E21" s="9" t="str">
        <f>[1]价格表!G20</f>
        <v>3+3</v>
      </c>
      <c r="F21" s="9" t="s">
        <v>86</v>
      </c>
      <c r="G21" s="9" t="s">
        <v>85</v>
      </c>
      <c r="H21" s="10">
        <f>[1]价格表!B20</f>
        <v>151.21</v>
      </c>
      <c r="I21" s="17">
        <f>[1]价格表!E20</f>
        <v>132.9924</v>
      </c>
      <c r="J21" s="17">
        <v>18.219</v>
      </c>
      <c r="K21" s="9" t="s">
        <v>87</v>
      </c>
      <c r="L21" s="18">
        <f>[1]价格表!T20</f>
        <v>10922.58</v>
      </c>
      <c r="M21" s="9">
        <f>[1]价格表!U20</f>
        <v>1651603</v>
      </c>
      <c r="N21" s="9" t="s">
        <v>88</v>
      </c>
      <c r="O21" s="9"/>
      <c r="Q21" s="20">
        <f t="shared" si="0"/>
        <v>-0.00139999999999674</v>
      </c>
    </row>
    <row r="22" s="2" customFormat="1" spans="1:17">
      <c r="A22" s="9">
        <v>19</v>
      </c>
      <c r="B22" s="9">
        <v>5</v>
      </c>
      <c r="C22" s="9" t="s">
        <v>85</v>
      </c>
      <c r="D22" s="9" t="str">
        <f>[1]价格表!A21</f>
        <v>2575号</v>
      </c>
      <c r="E22" s="9" t="str">
        <f>[1]价格表!G21</f>
        <v>3+3</v>
      </c>
      <c r="F22" s="9" t="s">
        <v>86</v>
      </c>
      <c r="G22" s="9" t="s">
        <v>85</v>
      </c>
      <c r="H22" s="10">
        <f>[1]价格表!B21</f>
        <v>138.33</v>
      </c>
      <c r="I22" s="17">
        <f>[1]价格表!E21</f>
        <v>121.6619</v>
      </c>
      <c r="J22" s="17">
        <v>16.6669</v>
      </c>
      <c r="K22" s="9" t="s">
        <v>87</v>
      </c>
      <c r="L22" s="18">
        <f>[1]价格表!T21</f>
        <v>13622.58</v>
      </c>
      <c r="M22" s="9">
        <f>[1]价格表!U21</f>
        <v>1884411</v>
      </c>
      <c r="N22" s="9" t="s">
        <v>88</v>
      </c>
      <c r="O22" s="9"/>
      <c r="Q22" s="20">
        <f t="shared" si="0"/>
        <v>0.00120000000001141</v>
      </c>
    </row>
    <row r="23" s="2" customFormat="1" spans="1:17">
      <c r="A23" s="9">
        <v>20</v>
      </c>
      <c r="B23" s="9">
        <v>5</v>
      </c>
      <c r="C23" s="9" t="s">
        <v>85</v>
      </c>
      <c r="D23" s="9" t="str">
        <f>[1]价格表!A22</f>
        <v>2577号</v>
      </c>
      <c r="E23" s="9">
        <f>[1]价格表!G22</f>
        <v>4.5</v>
      </c>
      <c r="F23" s="9" t="s">
        <v>89</v>
      </c>
      <c r="G23" s="9" t="s">
        <v>85</v>
      </c>
      <c r="H23" s="10">
        <f>[1]价格表!B22</f>
        <v>52.96</v>
      </c>
      <c r="I23" s="17">
        <f>[1]价格表!E22</f>
        <v>46.5769</v>
      </c>
      <c r="J23" s="17">
        <v>6.3807</v>
      </c>
      <c r="K23" s="9" t="s">
        <v>87</v>
      </c>
      <c r="L23" s="18">
        <f>[1]价格表!T22</f>
        <v>22922.58</v>
      </c>
      <c r="M23" s="9">
        <f>[1]价格表!U22</f>
        <v>1213980</v>
      </c>
      <c r="N23" s="9" t="s">
        <v>88</v>
      </c>
      <c r="O23" s="9"/>
      <c r="Q23" s="20">
        <f t="shared" si="0"/>
        <v>0.00239999999999885</v>
      </c>
    </row>
    <row r="24" s="2" customFormat="1" spans="1:17">
      <c r="A24" s="9">
        <v>21</v>
      </c>
      <c r="B24" s="9">
        <v>6</v>
      </c>
      <c r="C24" s="9" t="s">
        <v>85</v>
      </c>
      <c r="D24" s="9" t="str">
        <f>[1]价格表!A23</f>
        <v>2579号</v>
      </c>
      <c r="E24" s="9">
        <f>[1]价格表!G23</f>
        <v>4.5</v>
      </c>
      <c r="F24" s="9" t="s">
        <v>89</v>
      </c>
      <c r="G24" s="9" t="s">
        <v>85</v>
      </c>
      <c r="H24" s="10">
        <f>[1]价格表!B23</f>
        <v>63.1</v>
      </c>
      <c r="I24" s="17">
        <f>[1]价格表!E23</f>
        <v>61.005</v>
      </c>
      <c r="J24" s="17">
        <v>2.0949</v>
      </c>
      <c r="K24" s="9" t="s">
        <v>87</v>
      </c>
      <c r="L24" s="18">
        <f>[1]价格表!T23</f>
        <v>23222.58</v>
      </c>
      <c r="M24" s="9">
        <f>[1]价格表!U23</f>
        <v>1465345</v>
      </c>
      <c r="N24" s="9" t="s">
        <v>88</v>
      </c>
      <c r="O24" s="9"/>
      <c r="Q24" s="20">
        <f t="shared" si="0"/>
        <v>9.99999999988788e-5</v>
      </c>
    </row>
    <row r="25" s="2" customFormat="1" spans="1:17">
      <c r="A25" s="9">
        <v>22</v>
      </c>
      <c r="B25" s="9">
        <v>6</v>
      </c>
      <c r="C25" s="9" t="s">
        <v>85</v>
      </c>
      <c r="D25" s="9" t="str">
        <f>[1]价格表!A24</f>
        <v>2581号</v>
      </c>
      <c r="E25" s="9">
        <f>[1]价格表!G24</f>
        <v>4.5</v>
      </c>
      <c r="F25" s="9" t="s">
        <v>89</v>
      </c>
      <c r="G25" s="9" t="s">
        <v>85</v>
      </c>
      <c r="H25" s="10">
        <f>[1]价格表!B24</f>
        <v>53.22</v>
      </c>
      <c r="I25" s="17">
        <f>[1]价格表!E24</f>
        <v>51.45</v>
      </c>
      <c r="J25" s="17">
        <v>1.7667</v>
      </c>
      <c r="K25" s="9" t="s">
        <v>87</v>
      </c>
      <c r="L25" s="18">
        <f>[1]价格表!T24</f>
        <v>23222.58</v>
      </c>
      <c r="M25" s="9">
        <f>[1]价格表!U24</f>
        <v>1235906</v>
      </c>
      <c r="N25" s="9" t="s">
        <v>88</v>
      </c>
      <c r="O25" s="9"/>
      <c r="Q25" s="20">
        <f t="shared" si="0"/>
        <v>0.00329999999999608</v>
      </c>
    </row>
    <row r="26" s="2" customFormat="1" spans="1:17">
      <c r="A26" s="9">
        <v>23</v>
      </c>
      <c r="B26" s="9">
        <v>6</v>
      </c>
      <c r="C26" s="9" t="s">
        <v>85</v>
      </c>
      <c r="D26" s="9" t="str">
        <f>[1]价格表!A25</f>
        <v>2583号</v>
      </c>
      <c r="E26" s="9">
        <f>[1]价格表!G25</f>
        <v>4.5</v>
      </c>
      <c r="F26" s="9" t="s">
        <v>89</v>
      </c>
      <c r="G26" s="9" t="s">
        <v>85</v>
      </c>
      <c r="H26" s="10">
        <f>[1]价格表!B25</f>
        <v>53.22</v>
      </c>
      <c r="I26" s="17">
        <f>[1]价格表!E25</f>
        <v>51.45</v>
      </c>
      <c r="J26" s="17">
        <v>1.7667</v>
      </c>
      <c r="K26" s="9" t="s">
        <v>87</v>
      </c>
      <c r="L26" s="18">
        <f>[1]价格表!T25</f>
        <v>23122.58</v>
      </c>
      <c r="M26" s="9">
        <f>[1]价格表!U25</f>
        <v>1230584</v>
      </c>
      <c r="N26" s="9" t="s">
        <v>88</v>
      </c>
      <c r="O26" s="9"/>
      <c r="Q26" s="20">
        <f t="shared" si="0"/>
        <v>0.00329999999999608</v>
      </c>
    </row>
    <row r="27" s="2" customFormat="1" spans="1:17">
      <c r="A27" s="9">
        <v>24</v>
      </c>
      <c r="B27" s="9">
        <v>6</v>
      </c>
      <c r="C27" s="9" t="s">
        <v>85</v>
      </c>
      <c r="D27" s="9" t="str">
        <f>[1]价格表!A26</f>
        <v>2585号</v>
      </c>
      <c r="E27" s="9">
        <f>[1]价格表!G26</f>
        <v>4.5</v>
      </c>
      <c r="F27" s="9" t="s">
        <v>89</v>
      </c>
      <c r="G27" s="9" t="s">
        <v>85</v>
      </c>
      <c r="H27" s="10">
        <f>[1]价格表!B26</f>
        <v>53.22</v>
      </c>
      <c r="I27" s="17">
        <f>[1]价格表!E26</f>
        <v>51.45</v>
      </c>
      <c r="J27" s="17">
        <v>1.7667</v>
      </c>
      <c r="K27" s="9" t="s">
        <v>87</v>
      </c>
      <c r="L27" s="18">
        <f>[1]价格表!T26</f>
        <v>23022.58</v>
      </c>
      <c r="M27" s="9">
        <f>[1]价格表!U26</f>
        <v>1225262</v>
      </c>
      <c r="N27" s="9" t="s">
        <v>88</v>
      </c>
      <c r="O27" s="9"/>
      <c r="Q27" s="20">
        <f t="shared" si="0"/>
        <v>0.00329999999999608</v>
      </c>
    </row>
    <row r="28" s="2" customFormat="1" spans="1:17">
      <c r="A28" s="9">
        <v>25</v>
      </c>
      <c r="B28" s="9">
        <v>6</v>
      </c>
      <c r="C28" s="9" t="s">
        <v>85</v>
      </c>
      <c r="D28" s="9" t="str">
        <f>[1]价格表!A27</f>
        <v>2587号</v>
      </c>
      <c r="E28" s="9">
        <f>[1]价格表!G27</f>
        <v>4.5</v>
      </c>
      <c r="F28" s="9" t="s">
        <v>89</v>
      </c>
      <c r="G28" s="9" t="s">
        <v>85</v>
      </c>
      <c r="H28" s="10">
        <f>[1]价格表!B27</f>
        <v>75.28</v>
      </c>
      <c r="I28" s="17">
        <f>[1]价格表!E27</f>
        <v>72.7821</v>
      </c>
      <c r="J28" s="17">
        <v>2.4992</v>
      </c>
      <c r="K28" s="9" t="s">
        <v>87</v>
      </c>
      <c r="L28" s="18">
        <f>[1]价格表!T27</f>
        <v>22822.58</v>
      </c>
      <c r="M28" s="9">
        <f>[1]价格表!U27</f>
        <v>1718084</v>
      </c>
      <c r="N28" s="9" t="s">
        <v>88</v>
      </c>
      <c r="O28" s="9"/>
      <c r="Q28" s="20">
        <f t="shared" si="0"/>
        <v>-0.00129999999999875</v>
      </c>
    </row>
    <row r="29" s="2" customFormat="1" spans="8:17">
      <c r="H29" s="11">
        <f>SUM(H4:H28)</f>
        <v>1990.39</v>
      </c>
      <c r="I29" s="19"/>
      <c r="J29" s="19"/>
      <c r="L29" s="20">
        <f>M29/H29</f>
        <v>18888.8780590738</v>
      </c>
      <c r="M29" s="21">
        <f>SUM(M4:M28)</f>
        <v>37596234</v>
      </c>
      <c r="Q29" s="20"/>
    </row>
    <row r="30" s="1" customFormat="1" spans="1:17">
      <c r="A30" s="12" t="s">
        <v>90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Q30" s="3"/>
    </row>
    <row r="31" s="1" customFormat="1" spans="9:17">
      <c r="I31" s="3"/>
      <c r="J31" s="3"/>
      <c r="L31" s="4"/>
      <c r="M31" s="1" t="s">
        <v>91</v>
      </c>
      <c r="Q31" s="3"/>
    </row>
  </sheetData>
  <mergeCells count="5">
    <mergeCell ref="A1:O1"/>
    <mergeCell ref="A2:F2"/>
    <mergeCell ref="L2:O2"/>
    <mergeCell ref="A30:O30"/>
    <mergeCell ref="M31:O31"/>
  </mergeCells>
  <pageMargins left="0.7" right="0.7" top="0.75" bottom="0.75" header="0.3" footer="0.3"/>
  <pageSetup paperSize="9" scale="9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销售标价牌</vt:lpstr>
      <vt:lpstr>一房一价表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金晓军</dc:creator>
  <cp:lastModifiedBy>余姚市发展与改革局</cp:lastModifiedBy>
  <dcterms:created xsi:type="dcterms:W3CDTF">2022-12-09T06:10:00Z</dcterms:created>
  <dcterms:modified xsi:type="dcterms:W3CDTF">2022-12-15T06:25:18Z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B5F5E0B500804C369EC207BFCD8644C5</vt:lpwstr>
  </property>
  <property fmtid="{D5CDD505-2E9C-101B-9397-08002B2CF9AE}" pid="3" name="KSOProductBuildVer">
    <vt:lpwstr>2052-10.8.2.6666</vt:lpwstr>
  </property>
</Properties>
</file>