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25" windowHeight="12540"/>
  </bookViews>
  <sheets>
    <sheet name="标价牌" sheetId="2" r:id="rId1"/>
    <sheet name="叠墅23套" sheetId="3" r:id="rId2"/>
  </sheets>
  <definedNames>
    <definedName name="_xlnm.Print_Area" localSheetId="1">叠墅23套!$A$1:$M$28</definedName>
  </definedNames>
  <calcPr calcId="125725"/>
</workbook>
</file>

<file path=xl/calcChain.xml><?xml version="1.0" encoding="utf-8"?>
<calcChain xmlns="http://schemas.openxmlformats.org/spreadsheetml/2006/main">
  <c r="K27" i="3"/>
  <c r="J27"/>
  <c r="F27"/>
  <c r="P26"/>
  <c r="O26"/>
  <c r="K26"/>
  <c r="J26"/>
  <c r="P25"/>
  <c r="O25"/>
  <c r="J25"/>
  <c r="P24"/>
  <c r="O24"/>
  <c r="K24"/>
  <c r="J24"/>
  <c r="P23"/>
  <c r="O23"/>
  <c r="K23"/>
  <c r="J23"/>
  <c r="P22"/>
  <c r="O22"/>
  <c r="J22"/>
  <c r="P21"/>
  <c r="O21"/>
  <c r="J21"/>
  <c r="P20"/>
  <c r="O20"/>
  <c r="J20"/>
  <c r="P19"/>
  <c r="O19"/>
  <c r="J19"/>
  <c r="P18"/>
  <c r="O18"/>
  <c r="K18"/>
  <c r="J18"/>
  <c r="P17"/>
  <c r="O17"/>
  <c r="J17"/>
  <c r="J16"/>
  <c r="J15"/>
  <c r="P14"/>
  <c r="O14"/>
  <c r="J14"/>
  <c r="P13"/>
  <c r="O13"/>
  <c r="J13"/>
  <c r="P12"/>
  <c r="O12"/>
  <c r="J12"/>
  <c r="P11"/>
  <c r="O11"/>
  <c r="K11"/>
  <c r="J11"/>
  <c r="P10"/>
  <c r="O10"/>
  <c r="J10"/>
  <c r="P9"/>
  <c r="O9"/>
  <c r="K9"/>
  <c r="J9"/>
  <c r="P8"/>
  <c r="O8"/>
  <c r="K8"/>
  <c r="J8"/>
  <c r="P7"/>
  <c r="O7"/>
  <c r="J7"/>
  <c r="P6"/>
  <c r="O6"/>
  <c r="J6"/>
  <c r="P5"/>
  <c r="O5"/>
  <c r="J5"/>
  <c r="P4"/>
  <c r="O4"/>
  <c r="J4"/>
</calcChain>
</file>

<file path=xl/sharedStrings.xml><?xml version="1.0" encoding="utf-8"?>
<sst xmlns="http://schemas.openxmlformats.org/spreadsheetml/2006/main" count="219" uniqueCount="112">
  <si>
    <t>商品房销售标价牌</t>
  </si>
  <si>
    <t>开发企业名称</t>
  </si>
  <si>
    <t>宁波市海诚房地产开发有限公司</t>
  </si>
  <si>
    <t>楼盘名称</t>
  </si>
  <si>
    <t>千樾府</t>
  </si>
  <si>
    <t>坐落位置</t>
  </si>
  <si>
    <t>陆埠镇余姚高级中心东侧（中山与下横路交汇处）</t>
  </si>
  <si>
    <t>预售许可证号码</t>
  </si>
  <si>
    <t xml:space="preserve">余房预许字（2019）第54号 ；余房预许字（2019）第33号 </t>
  </si>
  <si>
    <t>预售许可幢数／套数</t>
  </si>
  <si>
    <t>791套（车位412个，住宅364套，商业15套）</t>
  </si>
  <si>
    <t>土地性质</t>
  </si>
  <si>
    <t>居住用地</t>
  </si>
  <si>
    <t>土地使用起止年限</t>
  </si>
  <si>
    <t>2019.1.23---2089.1.22</t>
  </si>
  <si>
    <t>容积率</t>
  </si>
  <si>
    <t>建筑结构</t>
  </si>
  <si>
    <t>框剪结构</t>
  </si>
  <si>
    <t>绿化率</t>
  </si>
  <si>
    <t>车位配比率</t>
  </si>
  <si>
    <t>1：1.2</t>
  </si>
  <si>
    <t>装修状况</t>
  </si>
  <si>
    <t>毛坯房</t>
  </si>
  <si>
    <t>房屋类型</t>
  </si>
  <si>
    <t>房源概况</t>
  </si>
  <si>
    <t>户型</t>
  </si>
  <si>
    <t>主力户型两室两厅一卫，三室两厅两卫，四室两厅两卫</t>
  </si>
  <si>
    <t>建筑面积</t>
  </si>
  <si>
    <t>69462.86平方米</t>
  </si>
  <si>
    <t>可供销售房屋总套数</t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</si>
  <si>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</si>
  <si>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</si>
  <si>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</si>
  <si>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</si>
  <si>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</si>
  <si>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</si>
  <si>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</si>
  <si>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</si>
  <si>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</si>
  <si>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享受优惠折扣条件</t>
  </si>
  <si>
    <t>叠墅优惠1：开盘购买享受总价99折优惠；优惠2：当天认购享受总价98折优惠；优惠3：一次性/按揭享受总价98折优惠；优惠4：准时签约享受总价99折优惠；优惠5：案场经理折扣99折优惠。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</si>
  <si>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</si>
  <si>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</si>
  <si>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</si>
  <si>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</si>
  <si>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</si>
  <si>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</si>
  <si>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</si>
  <si>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</si>
  <si>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广州海伦堡物业管理有限公司余姚泗门分公司</t>
  </si>
  <si>
    <t>详见“海伦堡·千樾府前期物业管理协议”</t>
  </si>
  <si>
    <r>
      <rPr>
        <sz val="9"/>
        <rFont val="宋体"/>
        <family val="3"/>
        <charset val="134"/>
      </rPr>
      <t>高层1-3层：1.95元/月/平方米：（含公共水电、电费分摊）
高层4-11层：2.15元/月/平方米（含公共水电、电费分摊）
高层12层以上：2.35元/月/平方米（含公共水电、电费分摊）
多层叠墅：3.0元/月/平方米（含公共水电、电费分摊）
商业用房:4.0元/月/平方米（含公共水电、电费分摊）
车位管理费:55元/月/只
建筑垃圾清运费:5.0元/平方米</t>
    </r>
    <r>
      <rPr>
        <sz val="11"/>
        <rFont val="宋体"/>
        <family val="3"/>
        <charset val="134"/>
      </rPr>
      <t xml:space="preserve">
</t>
    </r>
  </si>
  <si>
    <t>特别提示</t>
  </si>
  <si>
    <t>商品房和车库（车位）、辅房销售的具体标价内容详见价目表或价格手册。价格举报电话：12358</t>
  </si>
  <si>
    <t>填制日期：2021/3/15</t>
  </si>
  <si>
    <t>幢号</t>
  </si>
  <si>
    <t>单元</t>
  </si>
  <si>
    <t>室号</t>
  </si>
  <si>
    <t>层高</t>
  </si>
  <si>
    <t>建筑面积（㎡）</t>
  </si>
  <si>
    <t>套内建筑面积
（㎡）</t>
  </si>
  <si>
    <t>公摊建筑面积
（㎡）</t>
  </si>
  <si>
    <t>计价单位</t>
  </si>
  <si>
    <t>单价
（元/㎡）</t>
  </si>
  <si>
    <t>房屋总价
（元）</t>
  </si>
  <si>
    <t>房屋状态</t>
  </si>
  <si>
    <t>备注</t>
  </si>
  <si>
    <t>2#楼</t>
  </si>
  <si>
    <t>2单元</t>
  </si>
  <si>
    <t>2-2-104</t>
  </si>
  <si>
    <t>3m</t>
  </si>
  <si>
    <t>三房两厅两卫</t>
  </si>
  <si>
    <t>（元/㎡）</t>
  </si>
  <si>
    <t>未售</t>
  </si>
  <si>
    <t>1单元</t>
  </si>
  <si>
    <t>2-1-301</t>
  </si>
  <si>
    <t>四房两厅两卫</t>
  </si>
  <si>
    <t>2-2-304</t>
  </si>
  <si>
    <t>2-1-402</t>
  </si>
  <si>
    <t>3#楼</t>
  </si>
  <si>
    <t>3-2-403</t>
  </si>
  <si>
    <t>3-2-404</t>
  </si>
  <si>
    <t>4#楼</t>
  </si>
  <si>
    <t>4-2-104</t>
  </si>
  <si>
    <t>4-1-401</t>
  </si>
  <si>
    <t>4-2-404</t>
  </si>
  <si>
    <t>5#楼</t>
  </si>
  <si>
    <t>5-1-401</t>
  </si>
  <si>
    <t>6#楼</t>
  </si>
  <si>
    <t>6-1-101</t>
  </si>
  <si>
    <t>3房2厅2卫</t>
  </si>
  <si>
    <t>6-1-103</t>
  </si>
  <si>
    <t>4m</t>
  </si>
  <si>
    <t>6-1-203</t>
  </si>
  <si>
    <t>5m</t>
  </si>
  <si>
    <t>6-1-401</t>
  </si>
  <si>
    <t>6-2-404</t>
  </si>
  <si>
    <t>10#楼</t>
  </si>
  <si>
    <t>10-1-102</t>
  </si>
  <si>
    <t>10-2-104</t>
  </si>
  <si>
    <t>10-2-303</t>
  </si>
  <si>
    <t>4房2厅2卫</t>
  </si>
  <si>
    <t>10-2-304</t>
  </si>
  <si>
    <t>10-1-401</t>
  </si>
  <si>
    <t>10-1-402</t>
  </si>
  <si>
    <t>10-2-403</t>
  </si>
  <si>
    <t>10-2-404</t>
  </si>
  <si>
    <t>本表报备房源总套数23套，总面积约3848.71平方米，总价为32655587元，均单价约为8484.82元
                                                                                                        价格举报电话：12358</t>
  </si>
  <si>
    <t>285套（车位251个，叠墅23套，商业11套）</t>
    <phoneticPr fontId="34" type="noConversion"/>
  </si>
  <si>
    <t>叠墅23套</t>
    <phoneticPr fontId="34" type="noConversion"/>
  </si>
  <si>
    <t>高层、多层、商业</t>
    <phoneticPr fontId="34" type="noConversion"/>
  </si>
  <si>
    <r>
      <t>商品房销售价目表</t>
    </r>
    <r>
      <rPr>
        <b/>
        <sz val="10"/>
        <color rgb="FF000000"/>
        <rFont val="宋体"/>
        <family val="3"/>
        <charset val="134"/>
      </rPr>
      <t xml:space="preserve">
楼盘名称：千樾府（多层）                                                                               填表日期：2021年03月15日</t>
    </r>
    <phoneticPr fontId="34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</si>
</sst>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00_ "/>
    <numFmt numFmtId="178" formatCode="0.00_ 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">
    <xf numFmtId="0" fontId="0" fillId="0" borderId="0">
      <alignment vertical="center"/>
    </xf>
    <xf numFmtId="0" fontId="14" fillId="4" borderId="2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/>
    <xf numFmtId="0" fontId="18" fillId="5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2" fillId="4" borderId="30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0" borderId="0"/>
    <xf numFmtId="0" fontId="23" fillId="7" borderId="0" applyNumberFormat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27" fillId="0" borderId="0" applyFont="0" applyAlignment="0">
      <alignment vertical="center"/>
    </xf>
    <xf numFmtId="0" fontId="4" fillId="0" borderId="33" applyNumberFormat="0" applyFill="0" applyAlignment="0" applyProtection="0">
      <alignment vertical="center"/>
    </xf>
    <xf numFmtId="0" fontId="28" fillId="8" borderId="3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9" borderId="28" applyNumberFormat="0" applyAlignment="0" applyProtection="0">
      <alignment vertical="center"/>
    </xf>
    <xf numFmtId="0" fontId="17" fillId="0" borderId="0"/>
    <xf numFmtId="0" fontId="26" fillId="10" borderId="36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1" xfId="17" applyFont="1" applyBorder="1" applyAlignment="1">
      <alignment horizontal="center" vertical="center"/>
    </xf>
    <xf numFmtId="178" fontId="4" fillId="0" borderId="1" xfId="17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9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1" fillId="0" borderId="1" xfId="17" applyFont="1" applyFill="1" applyBorder="1" applyAlignment="1" applyProtection="1">
      <alignment horizontal="center" vertical="center"/>
      <protection locked="0"/>
    </xf>
    <xf numFmtId="0" fontId="1" fillId="0" borderId="1" xfId="17" applyFont="1" applyFill="1" applyBorder="1" applyAlignment="1">
      <alignment horizontal="center" vertical="center"/>
    </xf>
    <xf numFmtId="2" fontId="1" fillId="0" borderId="1" xfId="17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17" applyNumberFormat="1" applyFont="1" applyFill="1" applyBorder="1" applyAlignment="1" applyProtection="1">
      <alignment horizontal="center" vertical="center"/>
      <protection locked="0"/>
    </xf>
    <xf numFmtId="177" fontId="1" fillId="0" borderId="1" xfId="1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7" applyFont="1" applyFill="1" applyBorder="1" applyAlignment="1">
      <alignment horizontal="center" vertical="center"/>
    </xf>
    <xf numFmtId="0" fontId="1" fillId="0" borderId="1" xfId="17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17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78" fontId="4" fillId="0" borderId="1" xfId="17" applyNumberFormat="1" applyFont="1" applyBorder="1" applyAlignment="1">
      <alignment horizontal="center" vertical="center"/>
    </xf>
    <xf numFmtId="176" fontId="4" fillId="0" borderId="1" xfId="17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178" fontId="1" fillId="0" borderId="1" xfId="17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1" fillId="0" borderId="1" xfId="17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1" fillId="0" borderId="2" xfId="17" applyNumberFormat="1" applyFont="1" applyFill="1" applyBorder="1" applyAlignment="1">
      <alignment horizontal="center" vertical="center"/>
    </xf>
    <xf numFmtId="178" fontId="1" fillId="0" borderId="2" xfId="17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6" fontId="1" fillId="3" borderId="2" xfId="17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wrapText="1"/>
    </xf>
    <xf numFmtId="31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17" applyFont="1" applyBorder="1" applyAlignment="1">
      <alignment horizontal="center" vertical="center"/>
    </xf>
    <xf numFmtId="0" fontId="0" fillId="0" borderId="1" xfId="17" applyFont="1" applyFill="1" applyBorder="1" applyAlignment="1">
      <alignment horizontal="center" vertical="center"/>
    </xf>
    <xf numFmtId="0" fontId="6" fillId="0" borderId="1" xfId="19" applyFont="1" applyFill="1" applyBorder="1" applyAlignment="1" applyProtection="1">
      <alignment horizontal="center" vertical="center"/>
      <protection locked="0"/>
    </xf>
    <xf numFmtId="0" fontId="8" fillId="0" borderId="1" xfId="17" applyFont="1" applyFill="1" applyBorder="1" applyAlignment="1">
      <alignment horizontal="center" vertical="center"/>
    </xf>
  </cellXfs>
  <cellStyles count="28">
    <cellStyle name="_ET_STYLE_NoName_00_" xfId="4"/>
    <cellStyle name="标题 1 2" xfId="6"/>
    <cellStyle name="标题 2 2" xfId="11"/>
    <cellStyle name="标题 3 2" xfId="13"/>
    <cellStyle name="标题 4 2" xfId="14"/>
    <cellStyle name="标题 5" xfId="2"/>
    <cellStyle name="差 2" xfId="16"/>
    <cellStyle name="差_车位成交明细表" xfId="8"/>
    <cellStyle name="常规" xfId="0" builtinId="0"/>
    <cellStyle name="常规 2" xfId="17"/>
    <cellStyle name="常规 2 2" xfId="9"/>
    <cellStyle name="常规 3" xfId="18"/>
    <cellStyle name="常规 5" xfId="15"/>
    <cellStyle name="常规 6" xfId="3"/>
    <cellStyle name="常规_11年7月20日批肇庆叠院53-56座" xfId="19"/>
    <cellStyle name="好 2" xfId="5"/>
    <cellStyle name="好_车位成交明细表" xfId="12"/>
    <cellStyle name="汇总 2" xfId="20"/>
    <cellStyle name="计算 2" xfId="1"/>
    <cellStyle name="检查单元格 2" xfId="21"/>
    <cellStyle name="解释性文本 2" xfId="22"/>
    <cellStyle name="警告文本 2" xfId="23"/>
    <cellStyle name="链接单元格 2" xfId="24"/>
    <cellStyle name="适中 2" xfId="10"/>
    <cellStyle name="输出 2" xfId="7"/>
    <cellStyle name="输入 2" xfId="25"/>
    <cellStyle name="样式 1" xfId="26"/>
    <cellStyle name="注释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13" workbookViewId="0">
      <selection activeCell="D18" sqref="D18:E18"/>
    </sheetView>
  </sheetViews>
  <sheetFormatPr defaultColWidth="9" defaultRowHeight="13.5"/>
  <cols>
    <col min="1" max="1" width="14.125" style="38" customWidth="1"/>
    <col min="2" max="2" width="10.5" style="39" customWidth="1"/>
    <col min="3" max="3" width="8.75" style="39" customWidth="1"/>
    <col min="4" max="4" width="10.625" style="39" customWidth="1"/>
    <col min="5" max="5" width="12" style="39" customWidth="1"/>
    <col min="6" max="6" width="45.375" style="39" customWidth="1"/>
    <col min="7" max="7" width="11.5" style="39" customWidth="1"/>
    <col min="8" max="16384" width="9" style="39"/>
  </cols>
  <sheetData>
    <row r="1" spans="1:7" ht="54" customHeight="1">
      <c r="A1" s="83" t="s">
        <v>0</v>
      </c>
      <c r="B1" s="83"/>
      <c r="C1" s="83"/>
      <c r="D1" s="83"/>
      <c r="E1" s="83"/>
      <c r="F1" s="83"/>
      <c r="G1" s="83"/>
    </row>
    <row r="2" spans="1:7" s="37" customFormat="1" ht="30.75" customHeight="1">
      <c r="A2" s="40" t="s">
        <v>1</v>
      </c>
      <c r="B2" s="84" t="s">
        <v>2</v>
      </c>
      <c r="C2" s="84"/>
      <c r="D2" s="84"/>
      <c r="E2" s="41" t="s">
        <v>3</v>
      </c>
      <c r="F2" s="84" t="s">
        <v>4</v>
      </c>
      <c r="G2" s="85"/>
    </row>
    <row r="3" spans="1:7" s="37" customFormat="1" ht="29.25" customHeight="1">
      <c r="A3" s="56" t="s">
        <v>5</v>
      </c>
      <c r="B3" s="59" t="s">
        <v>6</v>
      </c>
      <c r="C3" s="60"/>
      <c r="D3" s="61"/>
      <c r="E3" s="42" t="s">
        <v>7</v>
      </c>
      <c r="F3" s="66" t="s">
        <v>8</v>
      </c>
      <c r="G3" s="74"/>
    </row>
    <row r="4" spans="1:7" s="37" customFormat="1" ht="32.25" customHeight="1">
      <c r="A4" s="57"/>
      <c r="B4" s="62"/>
      <c r="C4" s="63"/>
      <c r="D4" s="64"/>
      <c r="E4" s="45" t="s">
        <v>9</v>
      </c>
      <c r="F4" s="86" t="s">
        <v>10</v>
      </c>
      <c r="G4" s="87"/>
    </row>
    <row r="5" spans="1:7" s="37" customFormat="1" ht="40.5">
      <c r="A5" s="46" t="s">
        <v>11</v>
      </c>
      <c r="B5" s="43" t="s">
        <v>12</v>
      </c>
      <c r="C5" s="42" t="s">
        <v>13</v>
      </c>
      <c r="D5" s="66" t="s">
        <v>14</v>
      </c>
      <c r="E5" s="66"/>
      <c r="F5" s="42" t="s">
        <v>15</v>
      </c>
      <c r="G5" s="44">
        <v>1.6</v>
      </c>
    </row>
    <row r="6" spans="1:7" s="37" customFormat="1" ht="18.75" customHeight="1">
      <c r="A6" s="46" t="s">
        <v>16</v>
      </c>
      <c r="B6" s="43" t="s">
        <v>17</v>
      </c>
      <c r="C6" s="42" t="s">
        <v>18</v>
      </c>
      <c r="D6" s="47">
        <v>0.3</v>
      </c>
      <c r="E6" s="42" t="s">
        <v>19</v>
      </c>
      <c r="F6" s="78" t="s">
        <v>20</v>
      </c>
      <c r="G6" s="79"/>
    </row>
    <row r="7" spans="1:7" s="37" customFormat="1" ht="28.5" customHeight="1">
      <c r="A7" s="46" t="s">
        <v>21</v>
      </c>
      <c r="B7" s="66" t="s">
        <v>22</v>
      </c>
      <c r="C7" s="66"/>
      <c r="D7" s="66"/>
      <c r="E7" s="42" t="s">
        <v>23</v>
      </c>
      <c r="F7" s="80" t="s">
        <v>110</v>
      </c>
      <c r="G7" s="81"/>
    </row>
    <row r="8" spans="1:7" s="37" customFormat="1" ht="39" customHeight="1">
      <c r="A8" s="58" t="s">
        <v>24</v>
      </c>
      <c r="B8" s="42" t="s">
        <v>25</v>
      </c>
      <c r="C8" s="82" t="s">
        <v>26</v>
      </c>
      <c r="D8" s="82"/>
      <c r="E8" s="42" t="s">
        <v>27</v>
      </c>
      <c r="F8" s="66" t="s">
        <v>28</v>
      </c>
      <c r="G8" s="74"/>
    </row>
    <row r="9" spans="1:7" s="37" customFormat="1" ht="28.5" customHeight="1">
      <c r="A9" s="58"/>
      <c r="B9" s="65" t="s">
        <v>29</v>
      </c>
      <c r="C9" s="65"/>
      <c r="D9" s="66" t="s">
        <v>108</v>
      </c>
      <c r="E9" s="66"/>
      <c r="F9" s="66"/>
      <c r="G9" s="74"/>
    </row>
    <row r="10" spans="1:7" s="37" customFormat="1" ht="28.5" customHeight="1">
      <c r="A10" s="58"/>
      <c r="B10" s="65" t="s">
        <v>30</v>
      </c>
      <c r="C10" s="65"/>
      <c r="D10" s="66" t="s">
        <v>109</v>
      </c>
      <c r="E10" s="66"/>
      <c r="F10" s="66"/>
      <c r="G10" s="74"/>
    </row>
    <row r="11" spans="1:7" s="37" customFormat="1" ht="20.25" customHeight="1">
      <c r="A11" s="58" t="s">
        <v>31</v>
      </c>
      <c r="B11" s="42" t="s">
        <v>32</v>
      </c>
      <c r="C11" s="42" t="s">
        <v>33</v>
      </c>
      <c r="D11" s="42" t="s">
        <v>34</v>
      </c>
      <c r="E11" s="42" t="s">
        <v>35</v>
      </c>
      <c r="F11" s="42" t="s">
        <v>36</v>
      </c>
      <c r="G11" s="48" t="s">
        <v>37</v>
      </c>
    </row>
    <row r="12" spans="1:7" s="37" customFormat="1" ht="20.25" customHeight="1">
      <c r="A12" s="58"/>
      <c r="B12" s="43" t="s">
        <v>38</v>
      </c>
      <c r="C12" s="43" t="s">
        <v>38</v>
      </c>
      <c r="D12" s="43" t="s">
        <v>38</v>
      </c>
      <c r="E12" s="43"/>
      <c r="F12" s="43" t="s">
        <v>38</v>
      </c>
      <c r="G12" s="44" t="s">
        <v>38</v>
      </c>
    </row>
    <row r="13" spans="1:7" s="37" customFormat="1" ht="36.950000000000003" customHeight="1">
      <c r="A13" s="75" t="s">
        <v>39</v>
      </c>
      <c r="B13" s="73"/>
      <c r="C13" s="72" t="s">
        <v>40</v>
      </c>
      <c r="D13" s="76"/>
      <c r="E13" s="76"/>
      <c r="F13" s="76"/>
      <c r="G13" s="77"/>
    </row>
    <row r="14" spans="1:7" s="37" customFormat="1" ht="33.75" customHeight="1">
      <c r="A14" s="58" t="s">
        <v>41</v>
      </c>
      <c r="B14" s="65" t="s">
        <v>42</v>
      </c>
      <c r="C14" s="65"/>
      <c r="D14" s="65" t="s">
        <v>43</v>
      </c>
      <c r="E14" s="65"/>
      <c r="F14" s="42" t="s">
        <v>44</v>
      </c>
      <c r="G14" s="48" t="s">
        <v>45</v>
      </c>
    </row>
    <row r="15" spans="1:7" s="37" customFormat="1" ht="25.5" customHeight="1">
      <c r="A15" s="58"/>
      <c r="B15" s="70"/>
      <c r="C15" s="71"/>
      <c r="D15" s="72"/>
      <c r="E15" s="73"/>
      <c r="F15" s="43"/>
      <c r="G15" s="44"/>
    </row>
    <row r="16" spans="1:7" s="37" customFormat="1" ht="25.5" customHeight="1">
      <c r="A16" s="58"/>
      <c r="B16" s="65"/>
      <c r="C16" s="65"/>
      <c r="D16" s="72"/>
      <c r="E16" s="73"/>
      <c r="F16" s="43"/>
      <c r="G16" s="44"/>
    </row>
    <row r="17" spans="1:7" s="37" customFormat="1" ht="22.5" customHeight="1">
      <c r="A17" s="58" t="s">
        <v>46</v>
      </c>
      <c r="B17" s="65" t="s">
        <v>47</v>
      </c>
      <c r="C17" s="65"/>
      <c r="D17" s="65" t="s">
        <v>48</v>
      </c>
      <c r="E17" s="65"/>
      <c r="F17" s="42" t="s">
        <v>43</v>
      </c>
      <c r="G17" s="48" t="s">
        <v>44</v>
      </c>
    </row>
    <row r="18" spans="1:7" s="37" customFormat="1" ht="170.25" customHeight="1">
      <c r="A18" s="58"/>
      <c r="B18" s="66" t="s">
        <v>49</v>
      </c>
      <c r="C18" s="66"/>
      <c r="D18" s="66" t="s">
        <v>50</v>
      </c>
      <c r="E18" s="66"/>
      <c r="F18" s="49" t="s">
        <v>51</v>
      </c>
      <c r="G18" s="44"/>
    </row>
    <row r="19" spans="1:7" s="37" customFormat="1" ht="39" customHeight="1">
      <c r="A19" s="50" t="s">
        <v>52</v>
      </c>
      <c r="B19" s="67" t="s">
        <v>53</v>
      </c>
      <c r="C19" s="68"/>
      <c r="D19" s="68"/>
      <c r="E19" s="68"/>
      <c r="F19" s="68"/>
      <c r="G19" s="69"/>
    </row>
    <row r="21" spans="1:7">
      <c r="D21" s="53"/>
      <c r="E21" s="53"/>
      <c r="F21" s="54" t="s">
        <v>54</v>
      </c>
      <c r="G21" s="55"/>
    </row>
  </sheetData>
  <mergeCells count="36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D15:E15"/>
    <mergeCell ref="B16:C16"/>
    <mergeCell ref="D16:E16"/>
    <mergeCell ref="B9:C9"/>
    <mergeCell ref="D9:G9"/>
    <mergeCell ref="B10:C10"/>
    <mergeCell ref="D10:G10"/>
    <mergeCell ref="A13:B13"/>
    <mergeCell ref="C13:G13"/>
    <mergeCell ref="D21:E21"/>
    <mergeCell ref="F21:G21"/>
    <mergeCell ref="A3:A4"/>
    <mergeCell ref="A8:A10"/>
    <mergeCell ref="A11:A12"/>
    <mergeCell ref="A14:A16"/>
    <mergeCell ref="A17:A18"/>
    <mergeCell ref="B3:D4"/>
    <mergeCell ref="B17:C17"/>
    <mergeCell ref="D17:E17"/>
    <mergeCell ref="B18:C18"/>
    <mergeCell ref="D18:E18"/>
    <mergeCell ref="B19:G19"/>
    <mergeCell ref="B14:C14"/>
    <mergeCell ref="D14:E14"/>
    <mergeCell ref="B15:C15"/>
  </mergeCells>
  <phoneticPr fontId="34" type="noConversion"/>
  <printOptions horizontalCentered="1"/>
  <pageMargins left="0.15748031496063" right="0.15748031496063" top="0.74803149606299202" bottom="0.74803149606299202" header="0.31496062992126" footer="0.31496062992126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K6" sqref="K6:K27"/>
    </sheetView>
  </sheetViews>
  <sheetFormatPr defaultColWidth="9" defaultRowHeight="13.5"/>
  <cols>
    <col min="3" max="3" width="10.125" customWidth="1"/>
    <col min="5" max="5" width="12.75" customWidth="1"/>
    <col min="6" max="6" width="10.875" customWidth="1"/>
    <col min="7" max="7" width="10.375" customWidth="1"/>
    <col min="8" max="8" width="9" customWidth="1"/>
    <col min="9" max="9" width="9.75" customWidth="1"/>
    <col min="10" max="10" width="11.625" customWidth="1"/>
    <col min="11" max="11" width="17.125" customWidth="1"/>
    <col min="12" max="12" width="11" customWidth="1"/>
    <col min="13" max="13" width="9.375" style="3" customWidth="1"/>
    <col min="14" max="14" width="13.625" hidden="1" customWidth="1"/>
    <col min="15" max="15" width="13.375" hidden="1" customWidth="1"/>
    <col min="16" max="16" width="9.375" hidden="1" customWidth="1"/>
    <col min="252" max="252" width="10.125" customWidth="1"/>
    <col min="254" max="254" width="12.75" customWidth="1"/>
    <col min="255" max="255" width="10.875" customWidth="1"/>
    <col min="256" max="256" width="10.375" customWidth="1"/>
    <col min="257" max="257" width="9" customWidth="1"/>
    <col min="258" max="258" width="9.75" customWidth="1"/>
    <col min="259" max="259" width="11.625" customWidth="1"/>
    <col min="260" max="260" width="12.125" customWidth="1"/>
    <col min="262" max="262" width="12" customWidth="1"/>
    <col min="508" max="508" width="10.125" customWidth="1"/>
    <col min="510" max="510" width="12.75" customWidth="1"/>
    <col min="511" max="511" width="10.875" customWidth="1"/>
    <col min="512" max="512" width="10.375" customWidth="1"/>
    <col min="513" max="513" width="9" customWidth="1"/>
    <col min="514" max="514" width="9.75" customWidth="1"/>
    <col min="515" max="515" width="11.625" customWidth="1"/>
    <col min="516" max="516" width="12.125" customWidth="1"/>
    <col min="518" max="518" width="12" customWidth="1"/>
    <col min="764" max="764" width="10.125" customWidth="1"/>
    <col min="766" max="766" width="12.75" customWidth="1"/>
    <col min="767" max="767" width="10.875" customWidth="1"/>
    <col min="768" max="768" width="10.375" customWidth="1"/>
    <col min="769" max="769" width="9" customWidth="1"/>
    <col min="770" max="770" width="9.75" customWidth="1"/>
    <col min="771" max="771" width="11.625" customWidth="1"/>
    <col min="772" max="772" width="12.125" customWidth="1"/>
    <col min="774" max="774" width="12" customWidth="1"/>
    <col min="1020" max="1020" width="10.125" customWidth="1"/>
    <col min="1022" max="1022" width="12.75" customWidth="1"/>
    <col min="1023" max="1023" width="10.875" customWidth="1"/>
    <col min="1024" max="1024" width="10.375" customWidth="1"/>
    <col min="1025" max="1025" width="9" customWidth="1"/>
    <col min="1026" max="1026" width="9.75" customWidth="1"/>
    <col min="1027" max="1027" width="11.625" customWidth="1"/>
    <col min="1028" max="1028" width="12.125" customWidth="1"/>
    <col min="1030" max="1030" width="12" customWidth="1"/>
    <col min="1276" max="1276" width="10.125" customWidth="1"/>
    <col min="1278" max="1278" width="12.75" customWidth="1"/>
    <col min="1279" max="1279" width="10.875" customWidth="1"/>
    <col min="1280" max="1280" width="10.375" customWidth="1"/>
    <col min="1281" max="1281" width="9" customWidth="1"/>
    <col min="1282" max="1282" width="9.75" customWidth="1"/>
    <col min="1283" max="1283" width="11.625" customWidth="1"/>
    <col min="1284" max="1284" width="12.125" customWidth="1"/>
    <col min="1286" max="1286" width="12" customWidth="1"/>
    <col min="1532" max="1532" width="10.125" customWidth="1"/>
    <col min="1534" max="1534" width="12.75" customWidth="1"/>
    <col min="1535" max="1535" width="10.875" customWidth="1"/>
    <col min="1536" max="1536" width="10.375" customWidth="1"/>
    <col min="1537" max="1537" width="9" customWidth="1"/>
    <col min="1538" max="1538" width="9.75" customWidth="1"/>
    <col min="1539" max="1539" width="11.625" customWidth="1"/>
    <col min="1540" max="1540" width="12.125" customWidth="1"/>
    <col min="1542" max="1542" width="12" customWidth="1"/>
    <col min="1788" max="1788" width="10.125" customWidth="1"/>
    <col min="1790" max="1790" width="12.75" customWidth="1"/>
    <col min="1791" max="1791" width="10.875" customWidth="1"/>
    <col min="1792" max="1792" width="10.375" customWidth="1"/>
    <col min="1793" max="1793" width="9" customWidth="1"/>
    <col min="1794" max="1794" width="9.75" customWidth="1"/>
    <col min="1795" max="1795" width="11.625" customWidth="1"/>
    <col min="1796" max="1796" width="12.125" customWidth="1"/>
    <col min="1798" max="1798" width="12" customWidth="1"/>
    <col min="2044" max="2044" width="10.125" customWidth="1"/>
    <col min="2046" max="2046" width="12.75" customWidth="1"/>
    <col min="2047" max="2047" width="10.875" customWidth="1"/>
    <col min="2048" max="2048" width="10.375" customWidth="1"/>
    <col min="2049" max="2049" width="9" customWidth="1"/>
    <col min="2050" max="2050" width="9.75" customWidth="1"/>
    <col min="2051" max="2051" width="11.625" customWidth="1"/>
    <col min="2052" max="2052" width="12.125" customWidth="1"/>
    <col min="2054" max="2054" width="12" customWidth="1"/>
    <col min="2300" max="2300" width="10.125" customWidth="1"/>
    <col min="2302" max="2302" width="12.75" customWidth="1"/>
    <col min="2303" max="2303" width="10.875" customWidth="1"/>
    <col min="2304" max="2304" width="10.375" customWidth="1"/>
    <col min="2305" max="2305" width="9" customWidth="1"/>
    <col min="2306" max="2306" width="9.75" customWidth="1"/>
    <col min="2307" max="2307" width="11.625" customWidth="1"/>
    <col min="2308" max="2308" width="12.125" customWidth="1"/>
    <col min="2310" max="2310" width="12" customWidth="1"/>
    <col min="2556" max="2556" width="10.125" customWidth="1"/>
    <col min="2558" max="2558" width="12.75" customWidth="1"/>
    <col min="2559" max="2559" width="10.875" customWidth="1"/>
    <col min="2560" max="2560" width="10.375" customWidth="1"/>
    <col min="2561" max="2561" width="9" customWidth="1"/>
    <col min="2562" max="2562" width="9.75" customWidth="1"/>
    <col min="2563" max="2563" width="11.625" customWidth="1"/>
    <col min="2564" max="2564" width="12.125" customWidth="1"/>
    <col min="2566" max="2566" width="12" customWidth="1"/>
    <col min="2812" max="2812" width="10.125" customWidth="1"/>
    <col min="2814" max="2814" width="12.75" customWidth="1"/>
    <col min="2815" max="2815" width="10.875" customWidth="1"/>
    <col min="2816" max="2816" width="10.375" customWidth="1"/>
    <col min="2817" max="2817" width="9" customWidth="1"/>
    <col min="2818" max="2818" width="9.75" customWidth="1"/>
    <col min="2819" max="2819" width="11.625" customWidth="1"/>
    <col min="2820" max="2820" width="12.125" customWidth="1"/>
    <col min="2822" max="2822" width="12" customWidth="1"/>
    <col min="3068" max="3068" width="10.125" customWidth="1"/>
    <col min="3070" max="3070" width="12.75" customWidth="1"/>
    <col min="3071" max="3071" width="10.875" customWidth="1"/>
    <col min="3072" max="3072" width="10.375" customWidth="1"/>
    <col min="3073" max="3073" width="9" customWidth="1"/>
    <col min="3074" max="3074" width="9.75" customWidth="1"/>
    <col min="3075" max="3075" width="11.625" customWidth="1"/>
    <col min="3076" max="3076" width="12.125" customWidth="1"/>
    <col min="3078" max="3078" width="12" customWidth="1"/>
    <col min="3324" max="3324" width="10.125" customWidth="1"/>
    <col min="3326" max="3326" width="12.75" customWidth="1"/>
    <col min="3327" max="3327" width="10.875" customWidth="1"/>
    <col min="3328" max="3328" width="10.375" customWidth="1"/>
    <col min="3329" max="3329" width="9" customWidth="1"/>
    <col min="3330" max="3330" width="9.75" customWidth="1"/>
    <col min="3331" max="3331" width="11.625" customWidth="1"/>
    <col min="3332" max="3332" width="12.125" customWidth="1"/>
    <col min="3334" max="3334" width="12" customWidth="1"/>
    <col min="3580" max="3580" width="10.125" customWidth="1"/>
    <col min="3582" max="3582" width="12.75" customWidth="1"/>
    <col min="3583" max="3583" width="10.875" customWidth="1"/>
    <col min="3584" max="3584" width="10.375" customWidth="1"/>
    <col min="3585" max="3585" width="9" customWidth="1"/>
    <col min="3586" max="3586" width="9.75" customWidth="1"/>
    <col min="3587" max="3587" width="11.625" customWidth="1"/>
    <col min="3588" max="3588" width="12.125" customWidth="1"/>
    <col min="3590" max="3590" width="12" customWidth="1"/>
    <col min="3836" max="3836" width="10.125" customWidth="1"/>
    <col min="3838" max="3838" width="12.75" customWidth="1"/>
    <col min="3839" max="3839" width="10.875" customWidth="1"/>
    <col min="3840" max="3840" width="10.375" customWidth="1"/>
    <col min="3841" max="3841" width="9" customWidth="1"/>
    <col min="3842" max="3842" width="9.75" customWidth="1"/>
    <col min="3843" max="3843" width="11.625" customWidth="1"/>
    <col min="3844" max="3844" width="12.125" customWidth="1"/>
    <col min="3846" max="3846" width="12" customWidth="1"/>
    <col min="4092" max="4092" width="10.125" customWidth="1"/>
    <col min="4094" max="4094" width="12.75" customWidth="1"/>
    <col min="4095" max="4095" width="10.875" customWidth="1"/>
    <col min="4096" max="4096" width="10.375" customWidth="1"/>
    <col min="4097" max="4097" width="9" customWidth="1"/>
    <col min="4098" max="4098" width="9.75" customWidth="1"/>
    <col min="4099" max="4099" width="11.625" customWidth="1"/>
    <col min="4100" max="4100" width="12.125" customWidth="1"/>
    <col min="4102" max="4102" width="12" customWidth="1"/>
    <col min="4348" max="4348" width="10.125" customWidth="1"/>
    <col min="4350" max="4350" width="12.75" customWidth="1"/>
    <col min="4351" max="4351" width="10.875" customWidth="1"/>
    <col min="4352" max="4352" width="10.375" customWidth="1"/>
    <col min="4353" max="4353" width="9" customWidth="1"/>
    <col min="4354" max="4354" width="9.75" customWidth="1"/>
    <col min="4355" max="4355" width="11.625" customWidth="1"/>
    <col min="4356" max="4356" width="12.125" customWidth="1"/>
    <col min="4358" max="4358" width="12" customWidth="1"/>
    <col min="4604" max="4604" width="10.125" customWidth="1"/>
    <col min="4606" max="4606" width="12.75" customWidth="1"/>
    <col min="4607" max="4607" width="10.875" customWidth="1"/>
    <col min="4608" max="4608" width="10.375" customWidth="1"/>
    <col min="4609" max="4609" width="9" customWidth="1"/>
    <col min="4610" max="4610" width="9.75" customWidth="1"/>
    <col min="4611" max="4611" width="11.625" customWidth="1"/>
    <col min="4612" max="4612" width="12.125" customWidth="1"/>
    <col min="4614" max="4614" width="12" customWidth="1"/>
    <col min="4860" max="4860" width="10.125" customWidth="1"/>
    <col min="4862" max="4862" width="12.75" customWidth="1"/>
    <col min="4863" max="4863" width="10.875" customWidth="1"/>
    <col min="4864" max="4864" width="10.375" customWidth="1"/>
    <col min="4865" max="4865" width="9" customWidth="1"/>
    <col min="4866" max="4866" width="9.75" customWidth="1"/>
    <col min="4867" max="4867" width="11.625" customWidth="1"/>
    <col min="4868" max="4868" width="12.125" customWidth="1"/>
    <col min="4870" max="4870" width="12" customWidth="1"/>
    <col min="5116" max="5116" width="10.125" customWidth="1"/>
    <col min="5118" max="5118" width="12.75" customWidth="1"/>
    <col min="5119" max="5119" width="10.875" customWidth="1"/>
    <col min="5120" max="5120" width="10.375" customWidth="1"/>
    <col min="5121" max="5121" width="9" customWidth="1"/>
    <col min="5122" max="5122" width="9.75" customWidth="1"/>
    <col min="5123" max="5123" width="11.625" customWidth="1"/>
    <col min="5124" max="5124" width="12.125" customWidth="1"/>
    <col min="5126" max="5126" width="12" customWidth="1"/>
    <col min="5372" max="5372" width="10.125" customWidth="1"/>
    <col min="5374" max="5374" width="12.75" customWidth="1"/>
    <col min="5375" max="5375" width="10.875" customWidth="1"/>
    <col min="5376" max="5376" width="10.375" customWidth="1"/>
    <col min="5377" max="5377" width="9" customWidth="1"/>
    <col min="5378" max="5378" width="9.75" customWidth="1"/>
    <col min="5379" max="5379" width="11.625" customWidth="1"/>
    <col min="5380" max="5380" width="12.125" customWidth="1"/>
    <col min="5382" max="5382" width="12" customWidth="1"/>
    <col min="5628" max="5628" width="10.125" customWidth="1"/>
    <col min="5630" max="5630" width="12.75" customWidth="1"/>
    <col min="5631" max="5631" width="10.875" customWidth="1"/>
    <col min="5632" max="5632" width="10.375" customWidth="1"/>
    <col min="5633" max="5633" width="9" customWidth="1"/>
    <col min="5634" max="5634" width="9.75" customWidth="1"/>
    <col min="5635" max="5635" width="11.625" customWidth="1"/>
    <col min="5636" max="5636" width="12.125" customWidth="1"/>
    <col min="5638" max="5638" width="12" customWidth="1"/>
    <col min="5884" max="5884" width="10.125" customWidth="1"/>
    <col min="5886" max="5886" width="12.75" customWidth="1"/>
    <col min="5887" max="5887" width="10.875" customWidth="1"/>
    <col min="5888" max="5888" width="10.375" customWidth="1"/>
    <col min="5889" max="5889" width="9" customWidth="1"/>
    <col min="5890" max="5890" width="9.75" customWidth="1"/>
    <col min="5891" max="5891" width="11.625" customWidth="1"/>
    <col min="5892" max="5892" width="12.125" customWidth="1"/>
    <col min="5894" max="5894" width="12" customWidth="1"/>
    <col min="6140" max="6140" width="10.125" customWidth="1"/>
    <col min="6142" max="6142" width="12.75" customWidth="1"/>
    <col min="6143" max="6143" width="10.875" customWidth="1"/>
    <col min="6144" max="6144" width="10.375" customWidth="1"/>
    <col min="6145" max="6145" width="9" customWidth="1"/>
    <col min="6146" max="6146" width="9.75" customWidth="1"/>
    <col min="6147" max="6147" width="11.625" customWidth="1"/>
    <col min="6148" max="6148" width="12.125" customWidth="1"/>
    <col min="6150" max="6150" width="12" customWidth="1"/>
    <col min="6396" max="6396" width="10.125" customWidth="1"/>
    <col min="6398" max="6398" width="12.75" customWidth="1"/>
    <col min="6399" max="6399" width="10.875" customWidth="1"/>
    <col min="6400" max="6400" width="10.375" customWidth="1"/>
    <col min="6401" max="6401" width="9" customWidth="1"/>
    <col min="6402" max="6402" width="9.75" customWidth="1"/>
    <col min="6403" max="6403" width="11.625" customWidth="1"/>
    <col min="6404" max="6404" width="12.125" customWidth="1"/>
    <col min="6406" max="6406" width="12" customWidth="1"/>
    <col min="6652" max="6652" width="10.125" customWidth="1"/>
    <col min="6654" max="6654" width="12.75" customWidth="1"/>
    <col min="6655" max="6655" width="10.875" customWidth="1"/>
    <col min="6656" max="6656" width="10.375" customWidth="1"/>
    <col min="6657" max="6657" width="9" customWidth="1"/>
    <col min="6658" max="6658" width="9.75" customWidth="1"/>
    <col min="6659" max="6659" width="11.625" customWidth="1"/>
    <col min="6660" max="6660" width="12.125" customWidth="1"/>
    <col min="6662" max="6662" width="12" customWidth="1"/>
    <col min="6908" max="6908" width="10.125" customWidth="1"/>
    <col min="6910" max="6910" width="12.75" customWidth="1"/>
    <col min="6911" max="6911" width="10.875" customWidth="1"/>
    <col min="6912" max="6912" width="10.375" customWidth="1"/>
    <col min="6913" max="6913" width="9" customWidth="1"/>
    <col min="6914" max="6914" width="9.75" customWidth="1"/>
    <col min="6915" max="6915" width="11.625" customWidth="1"/>
    <col min="6916" max="6916" width="12.125" customWidth="1"/>
    <col min="6918" max="6918" width="12" customWidth="1"/>
    <col min="7164" max="7164" width="10.125" customWidth="1"/>
    <col min="7166" max="7166" width="12.75" customWidth="1"/>
    <col min="7167" max="7167" width="10.875" customWidth="1"/>
    <col min="7168" max="7168" width="10.375" customWidth="1"/>
    <col min="7169" max="7169" width="9" customWidth="1"/>
    <col min="7170" max="7170" width="9.75" customWidth="1"/>
    <col min="7171" max="7171" width="11.625" customWidth="1"/>
    <col min="7172" max="7172" width="12.125" customWidth="1"/>
    <col min="7174" max="7174" width="12" customWidth="1"/>
    <col min="7420" max="7420" width="10.125" customWidth="1"/>
    <col min="7422" max="7422" width="12.75" customWidth="1"/>
    <col min="7423" max="7423" width="10.875" customWidth="1"/>
    <col min="7424" max="7424" width="10.375" customWidth="1"/>
    <col min="7425" max="7425" width="9" customWidth="1"/>
    <col min="7426" max="7426" width="9.75" customWidth="1"/>
    <col min="7427" max="7427" width="11.625" customWidth="1"/>
    <col min="7428" max="7428" width="12.125" customWidth="1"/>
    <col min="7430" max="7430" width="12" customWidth="1"/>
    <col min="7676" max="7676" width="10.125" customWidth="1"/>
    <col min="7678" max="7678" width="12.75" customWidth="1"/>
    <col min="7679" max="7679" width="10.875" customWidth="1"/>
    <col min="7680" max="7680" width="10.375" customWidth="1"/>
    <col min="7681" max="7681" width="9" customWidth="1"/>
    <col min="7682" max="7682" width="9.75" customWidth="1"/>
    <col min="7683" max="7683" width="11.625" customWidth="1"/>
    <col min="7684" max="7684" width="12.125" customWidth="1"/>
    <col min="7686" max="7686" width="12" customWidth="1"/>
    <col min="7932" max="7932" width="10.125" customWidth="1"/>
    <col min="7934" max="7934" width="12.75" customWidth="1"/>
    <col min="7935" max="7935" width="10.875" customWidth="1"/>
    <col min="7936" max="7936" width="10.375" customWidth="1"/>
    <col min="7937" max="7937" width="9" customWidth="1"/>
    <col min="7938" max="7938" width="9.75" customWidth="1"/>
    <col min="7939" max="7939" width="11.625" customWidth="1"/>
    <col min="7940" max="7940" width="12.125" customWidth="1"/>
    <col min="7942" max="7942" width="12" customWidth="1"/>
    <col min="8188" max="8188" width="10.125" customWidth="1"/>
    <col min="8190" max="8190" width="12.75" customWidth="1"/>
    <col min="8191" max="8191" width="10.875" customWidth="1"/>
    <col min="8192" max="8192" width="10.375" customWidth="1"/>
    <col min="8193" max="8193" width="9" customWidth="1"/>
    <col min="8194" max="8194" width="9.75" customWidth="1"/>
    <col min="8195" max="8195" width="11.625" customWidth="1"/>
    <col min="8196" max="8196" width="12.125" customWidth="1"/>
    <col min="8198" max="8198" width="12" customWidth="1"/>
    <col min="8444" max="8444" width="10.125" customWidth="1"/>
    <col min="8446" max="8446" width="12.75" customWidth="1"/>
    <col min="8447" max="8447" width="10.875" customWidth="1"/>
    <col min="8448" max="8448" width="10.375" customWidth="1"/>
    <col min="8449" max="8449" width="9" customWidth="1"/>
    <col min="8450" max="8450" width="9.75" customWidth="1"/>
    <col min="8451" max="8451" width="11.625" customWidth="1"/>
    <col min="8452" max="8452" width="12.125" customWidth="1"/>
    <col min="8454" max="8454" width="12" customWidth="1"/>
    <col min="8700" max="8700" width="10.125" customWidth="1"/>
    <col min="8702" max="8702" width="12.75" customWidth="1"/>
    <col min="8703" max="8703" width="10.875" customWidth="1"/>
    <col min="8704" max="8704" width="10.375" customWidth="1"/>
    <col min="8705" max="8705" width="9" customWidth="1"/>
    <col min="8706" max="8706" width="9.75" customWidth="1"/>
    <col min="8707" max="8707" width="11.625" customWidth="1"/>
    <col min="8708" max="8708" width="12.125" customWidth="1"/>
    <col min="8710" max="8710" width="12" customWidth="1"/>
    <col min="8956" max="8956" width="10.125" customWidth="1"/>
    <col min="8958" max="8958" width="12.75" customWidth="1"/>
    <col min="8959" max="8959" width="10.875" customWidth="1"/>
    <col min="8960" max="8960" width="10.375" customWidth="1"/>
    <col min="8961" max="8961" width="9" customWidth="1"/>
    <col min="8962" max="8962" width="9.75" customWidth="1"/>
    <col min="8963" max="8963" width="11.625" customWidth="1"/>
    <col min="8964" max="8964" width="12.125" customWidth="1"/>
    <col min="8966" max="8966" width="12" customWidth="1"/>
    <col min="9212" max="9212" width="10.125" customWidth="1"/>
    <col min="9214" max="9214" width="12.75" customWidth="1"/>
    <col min="9215" max="9215" width="10.875" customWidth="1"/>
    <col min="9216" max="9216" width="10.375" customWidth="1"/>
    <col min="9217" max="9217" width="9" customWidth="1"/>
    <col min="9218" max="9218" width="9.75" customWidth="1"/>
    <col min="9219" max="9219" width="11.625" customWidth="1"/>
    <col min="9220" max="9220" width="12.125" customWidth="1"/>
    <col min="9222" max="9222" width="12" customWidth="1"/>
    <col min="9468" max="9468" width="10.125" customWidth="1"/>
    <col min="9470" max="9470" width="12.75" customWidth="1"/>
    <col min="9471" max="9471" width="10.875" customWidth="1"/>
    <col min="9472" max="9472" width="10.375" customWidth="1"/>
    <col min="9473" max="9473" width="9" customWidth="1"/>
    <col min="9474" max="9474" width="9.75" customWidth="1"/>
    <col min="9475" max="9475" width="11.625" customWidth="1"/>
    <col min="9476" max="9476" width="12.125" customWidth="1"/>
    <col min="9478" max="9478" width="12" customWidth="1"/>
    <col min="9724" max="9724" width="10.125" customWidth="1"/>
    <col min="9726" max="9726" width="12.75" customWidth="1"/>
    <col min="9727" max="9727" width="10.875" customWidth="1"/>
    <col min="9728" max="9728" width="10.375" customWidth="1"/>
    <col min="9729" max="9729" width="9" customWidth="1"/>
    <col min="9730" max="9730" width="9.75" customWidth="1"/>
    <col min="9731" max="9731" width="11.625" customWidth="1"/>
    <col min="9732" max="9732" width="12.125" customWidth="1"/>
    <col min="9734" max="9734" width="12" customWidth="1"/>
    <col min="9980" max="9980" width="10.125" customWidth="1"/>
    <col min="9982" max="9982" width="12.75" customWidth="1"/>
    <col min="9983" max="9983" width="10.875" customWidth="1"/>
    <col min="9984" max="9984" width="10.375" customWidth="1"/>
    <col min="9985" max="9985" width="9" customWidth="1"/>
    <col min="9986" max="9986" width="9.75" customWidth="1"/>
    <col min="9987" max="9987" width="11.625" customWidth="1"/>
    <col min="9988" max="9988" width="12.125" customWidth="1"/>
    <col min="9990" max="9990" width="12" customWidth="1"/>
    <col min="10236" max="10236" width="10.125" customWidth="1"/>
    <col min="10238" max="10238" width="12.75" customWidth="1"/>
    <col min="10239" max="10239" width="10.875" customWidth="1"/>
    <col min="10240" max="10240" width="10.375" customWidth="1"/>
    <col min="10241" max="10241" width="9" customWidth="1"/>
    <col min="10242" max="10242" width="9.75" customWidth="1"/>
    <col min="10243" max="10243" width="11.625" customWidth="1"/>
    <col min="10244" max="10244" width="12.125" customWidth="1"/>
    <col min="10246" max="10246" width="12" customWidth="1"/>
    <col min="10492" max="10492" width="10.125" customWidth="1"/>
    <col min="10494" max="10494" width="12.75" customWidth="1"/>
    <col min="10495" max="10495" width="10.875" customWidth="1"/>
    <col min="10496" max="10496" width="10.375" customWidth="1"/>
    <col min="10497" max="10497" width="9" customWidth="1"/>
    <col min="10498" max="10498" width="9.75" customWidth="1"/>
    <col min="10499" max="10499" width="11.625" customWidth="1"/>
    <col min="10500" max="10500" width="12.125" customWidth="1"/>
    <col min="10502" max="10502" width="12" customWidth="1"/>
    <col min="10748" max="10748" width="10.125" customWidth="1"/>
    <col min="10750" max="10750" width="12.75" customWidth="1"/>
    <col min="10751" max="10751" width="10.875" customWidth="1"/>
    <col min="10752" max="10752" width="10.375" customWidth="1"/>
    <col min="10753" max="10753" width="9" customWidth="1"/>
    <col min="10754" max="10754" width="9.75" customWidth="1"/>
    <col min="10755" max="10755" width="11.625" customWidth="1"/>
    <col min="10756" max="10756" width="12.125" customWidth="1"/>
    <col min="10758" max="10758" width="12" customWidth="1"/>
    <col min="11004" max="11004" width="10.125" customWidth="1"/>
    <col min="11006" max="11006" width="12.75" customWidth="1"/>
    <col min="11007" max="11007" width="10.875" customWidth="1"/>
    <col min="11008" max="11008" width="10.375" customWidth="1"/>
    <col min="11009" max="11009" width="9" customWidth="1"/>
    <col min="11010" max="11010" width="9.75" customWidth="1"/>
    <col min="11011" max="11011" width="11.625" customWidth="1"/>
    <col min="11012" max="11012" width="12.125" customWidth="1"/>
    <col min="11014" max="11014" width="12" customWidth="1"/>
    <col min="11260" max="11260" width="10.125" customWidth="1"/>
    <col min="11262" max="11262" width="12.75" customWidth="1"/>
    <col min="11263" max="11263" width="10.875" customWidth="1"/>
    <col min="11264" max="11264" width="10.375" customWidth="1"/>
    <col min="11265" max="11265" width="9" customWidth="1"/>
    <col min="11266" max="11266" width="9.75" customWidth="1"/>
    <col min="11267" max="11267" width="11.625" customWidth="1"/>
    <col min="11268" max="11268" width="12.125" customWidth="1"/>
    <col min="11270" max="11270" width="12" customWidth="1"/>
    <col min="11516" max="11516" width="10.125" customWidth="1"/>
    <col min="11518" max="11518" width="12.75" customWidth="1"/>
    <col min="11519" max="11519" width="10.875" customWidth="1"/>
    <col min="11520" max="11520" width="10.375" customWidth="1"/>
    <col min="11521" max="11521" width="9" customWidth="1"/>
    <col min="11522" max="11522" width="9.75" customWidth="1"/>
    <col min="11523" max="11523" width="11.625" customWidth="1"/>
    <col min="11524" max="11524" width="12.125" customWidth="1"/>
    <col min="11526" max="11526" width="12" customWidth="1"/>
    <col min="11772" max="11772" width="10.125" customWidth="1"/>
    <col min="11774" max="11774" width="12.75" customWidth="1"/>
    <col min="11775" max="11775" width="10.875" customWidth="1"/>
    <col min="11776" max="11776" width="10.375" customWidth="1"/>
    <col min="11777" max="11777" width="9" customWidth="1"/>
    <col min="11778" max="11778" width="9.75" customWidth="1"/>
    <col min="11779" max="11779" width="11.625" customWidth="1"/>
    <col min="11780" max="11780" width="12.125" customWidth="1"/>
    <col min="11782" max="11782" width="12" customWidth="1"/>
    <col min="12028" max="12028" width="10.125" customWidth="1"/>
    <col min="12030" max="12030" width="12.75" customWidth="1"/>
    <col min="12031" max="12031" width="10.875" customWidth="1"/>
    <col min="12032" max="12032" width="10.375" customWidth="1"/>
    <col min="12033" max="12033" width="9" customWidth="1"/>
    <col min="12034" max="12034" width="9.75" customWidth="1"/>
    <col min="12035" max="12035" width="11.625" customWidth="1"/>
    <col min="12036" max="12036" width="12.125" customWidth="1"/>
    <col min="12038" max="12038" width="12" customWidth="1"/>
    <col min="12284" max="12284" width="10.125" customWidth="1"/>
    <col min="12286" max="12286" width="12.75" customWidth="1"/>
    <col min="12287" max="12287" width="10.875" customWidth="1"/>
    <col min="12288" max="12288" width="10.375" customWidth="1"/>
    <col min="12289" max="12289" width="9" customWidth="1"/>
    <col min="12290" max="12290" width="9.75" customWidth="1"/>
    <col min="12291" max="12291" width="11.625" customWidth="1"/>
    <col min="12292" max="12292" width="12.125" customWidth="1"/>
    <col min="12294" max="12294" width="12" customWidth="1"/>
    <col min="12540" max="12540" width="10.125" customWidth="1"/>
    <col min="12542" max="12542" width="12.75" customWidth="1"/>
    <col min="12543" max="12543" width="10.875" customWidth="1"/>
    <col min="12544" max="12544" width="10.375" customWidth="1"/>
    <col min="12545" max="12545" width="9" customWidth="1"/>
    <col min="12546" max="12546" width="9.75" customWidth="1"/>
    <col min="12547" max="12547" width="11.625" customWidth="1"/>
    <col min="12548" max="12548" width="12.125" customWidth="1"/>
    <col min="12550" max="12550" width="12" customWidth="1"/>
    <col min="12796" max="12796" width="10.125" customWidth="1"/>
    <col min="12798" max="12798" width="12.75" customWidth="1"/>
    <col min="12799" max="12799" width="10.875" customWidth="1"/>
    <col min="12800" max="12800" width="10.375" customWidth="1"/>
    <col min="12801" max="12801" width="9" customWidth="1"/>
    <col min="12802" max="12802" width="9.75" customWidth="1"/>
    <col min="12803" max="12803" width="11.625" customWidth="1"/>
    <col min="12804" max="12804" width="12.125" customWidth="1"/>
    <col min="12806" max="12806" width="12" customWidth="1"/>
    <col min="13052" max="13052" width="10.125" customWidth="1"/>
    <col min="13054" max="13054" width="12.75" customWidth="1"/>
    <col min="13055" max="13055" width="10.875" customWidth="1"/>
    <col min="13056" max="13056" width="10.375" customWidth="1"/>
    <col min="13057" max="13057" width="9" customWidth="1"/>
    <col min="13058" max="13058" width="9.75" customWidth="1"/>
    <col min="13059" max="13059" width="11.625" customWidth="1"/>
    <col min="13060" max="13060" width="12.125" customWidth="1"/>
    <col min="13062" max="13062" width="12" customWidth="1"/>
    <col min="13308" max="13308" width="10.125" customWidth="1"/>
    <col min="13310" max="13310" width="12.75" customWidth="1"/>
    <col min="13311" max="13311" width="10.875" customWidth="1"/>
    <col min="13312" max="13312" width="10.375" customWidth="1"/>
    <col min="13313" max="13313" width="9" customWidth="1"/>
    <col min="13314" max="13314" width="9.75" customWidth="1"/>
    <col min="13315" max="13315" width="11.625" customWidth="1"/>
    <col min="13316" max="13316" width="12.125" customWidth="1"/>
    <col min="13318" max="13318" width="12" customWidth="1"/>
    <col min="13564" max="13564" width="10.125" customWidth="1"/>
    <col min="13566" max="13566" width="12.75" customWidth="1"/>
    <col min="13567" max="13567" width="10.875" customWidth="1"/>
    <col min="13568" max="13568" width="10.375" customWidth="1"/>
    <col min="13569" max="13569" width="9" customWidth="1"/>
    <col min="13570" max="13570" width="9.75" customWidth="1"/>
    <col min="13571" max="13571" width="11.625" customWidth="1"/>
    <col min="13572" max="13572" width="12.125" customWidth="1"/>
    <col min="13574" max="13574" width="12" customWidth="1"/>
    <col min="13820" max="13820" width="10.125" customWidth="1"/>
    <col min="13822" max="13822" width="12.75" customWidth="1"/>
    <col min="13823" max="13823" width="10.875" customWidth="1"/>
    <col min="13824" max="13824" width="10.375" customWidth="1"/>
    <col min="13825" max="13825" width="9" customWidth="1"/>
    <col min="13826" max="13826" width="9.75" customWidth="1"/>
    <col min="13827" max="13827" width="11.625" customWidth="1"/>
    <col min="13828" max="13828" width="12.125" customWidth="1"/>
    <col min="13830" max="13830" width="12" customWidth="1"/>
    <col min="14076" max="14076" width="10.125" customWidth="1"/>
    <col min="14078" max="14078" width="12.75" customWidth="1"/>
    <col min="14079" max="14079" width="10.875" customWidth="1"/>
    <col min="14080" max="14080" width="10.375" customWidth="1"/>
    <col min="14081" max="14081" width="9" customWidth="1"/>
    <col min="14082" max="14082" width="9.75" customWidth="1"/>
    <col min="14083" max="14083" width="11.625" customWidth="1"/>
    <col min="14084" max="14084" width="12.125" customWidth="1"/>
    <col min="14086" max="14086" width="12" customWidth="1"/>
    <col min="14332" max="14332" width="10.125" customWidth="1"/>
    <col min="14334" max="14334" width="12.75" customWidth="1"/>
    <col min="14335" max="14335" width="10.875" customWidth="1"/>
    <col min="14336" max="14336" width="10.375" customWidth="1"/>
    <col min="14337" max="14337" width="9" customWidth="1"/>
    <col min="14338" max="14338" width="9.75" customWidth="1"/>
    <col min="14339" max="14339" width="11.625" customWidth="1"/>
    <col min="14340" max="14340" width="12.125" customWidth="1"/>
    <col min="14342" max="14342" width="12" customWidth="1"/>
    <col min="14588" max="14588" width="10.125" customWidth="1"/>
    <col min="14590" max="14590" width="12.75" customWidth="1"/>
    <col min="14591" max="14591" width="10.875" customWidth="1"/>
    <col min="14592" max="14592" width="10.375" customWidth="1"/>
    <col min="14593" max="14593" width="9" customWidth="1"/>
    <col min="14594" max="14594" width="9.75" customWidth="1"/>
    <col min="14595" max="14595" width="11.625" customWidth="1"/>
    <col min="14596" max="14596" width="12.125" customWidth="1"/>
    <col min="14598" max="14598" width="12" customWidth="1"/>
    <col min="14844" max="14844" width="10.125" customWidth="1"/>
    <col min="14846" max="14846" width="12.75" customWidth="1"/>
    <col min="14847" max="14847" width="10.875" customWidth="1"/>
    <col min="14848" max="14848" width="10.375" customWidth="1"/>
    <col min="14849" max="14849" width="9" customWidth="1"/>
    <col min="14850" max="14850" width="9.75" customWidth="1"/>
    <col min="14851" max="14851" width="11.625" customWidth="1"/>
    <col min="14852" max="14852" width="12.125" customWidth="1"/>
    <col min="14854" max="14854" width="12" customWidth="1"/>
    <col min="15100" max="15100" width="10.125" customWidth="1"/>
    <col min="15102" max="15102" width="12.75" customWidth="1"/>
    <col min="15103" max="15103" width="10.875" customWidth="1"/>
    <col min="15104" max="15104" width="10.375" customWidth="1"/>
    <col min="15105" max="15105" width="9" customWidth="1"/>
    <col min="15106" max="15106" width="9.75" customWidth="1"/>
    <col min="15107" max="15107" width="11.625" customWidth="1"/>
    <col min="15108" max="15108" width="12.125" customWidth="1"/>
    <col min="15110" max="15110" width="12" customWidth="1"/>
    <col min="15356" max="15356" width="10.125" customWidth="1"/>
    <col min="15358" max="15358" width="12.75" customWidth="1"/>
    <col min="15359" max="15359" width="10.875" customWidth="1"/>
    <col min="15360" max="15360" width="10.375" customWidth="1"/>
    <col min="15361" max="15361" width="9" customWidth="1"/>
    <col min="15362" max="15362" width="9.75" customWidth="1"/>
    <col min="15363" max="15363" width="11.625" customWidth="1"/>
    <col min="15364" max="15364" width="12.125" customWidth="1"/>
    <col min="15366" max="15366" width="12" customWidth="1"/>
    <col min="15612" max="15612" width="10.125" customWidth="1"/>
    <col min="15614" max="15614" width="12.75" customWidth="1"/>
    <col min="15615" max="15615" width="10.875" customWidth="1"/>
    <col min="15616" max="15616" width="10.375" customWidth="1"/>
    <col min="15617" max="15617" width="9" customWidth="1"/>
    <col min="15618" max="15618" width="9.75" customWidth="1"/>
    <col min="15619" max="15619" width="11.625" customWidth="1"/>
    <col min="15620" max="15620" width="12.125" customWidth="1"/>
    <col min="15622" max="15622" width="12" customWidth="1"/>
    <col min="15868" max="15868" width="10.125" customWidth="1"/>
    <col min="15870" max="15870" width="12.75" customWidth="1"/>
    <col min="15871" max="15871" width="10.875" customWidth="1"/>
    <col min="15872" max="15872" width="10.375" customWidth="1"/>
    <col min="15873" max="15873" width="9" customWidth="1"/>
    <col min="15874" max="15874" width="9.75" customWidth="1"/>
    <col min="15875" max="15875" width="11.625" customWidth="1"/>
    <col min="15876" max="15876" width="12.125" customWidth="1"/>
    <col min="15878" max="15878" width="12" customWidth="1"/>
    <col min="16124" max="16124" width="10.125" customWidth="1"/>
    <col min="16126" max="16126" width="12.75" customWidth="1"/>
    <col min="16127" max="16127" width="10.875" customWidth="1"/>
    <col min="16128" max="16128" width="10.375" customWidth="1"/>
    <col min="16129" max="16129" width="9" customWidth="1"/>
    <col min="16130" max="16130" width="9.75" customWidth="1"/>
    <col min="16131" max="16131" width="11.625" customWidth="1"/>
    <col min="16132" max="16132" width="12.125" customWidth="1"/>
    <col min="16134" max="16134" width="12" customWidth="1"/>
  </cols>
  <sheetData>
    <row r="1" spans="1:16" s="1" customFormat="1" ht="20.100000000000001" customHeight="1">
      <c r="A1" s="88" t="s">
        <v>111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6" s="1" customFormat="1" ht="20.100000000000001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6" ht="40.5">
      <c r="A3" s="4" t="s">
        <v>55</v>
      </c>
      <c r="B3" s="4" t="s">
        <v>56</v>
      </c>
      <c r="C3" s="4" t="s">
        <v>57</v>
      </c>
      <c r="D3" s="4" t="s">
        <v>58</v>
      </c>
      <c r="E3" s="4" t="s">
        <v>25</v>
      </c>
      <c r="F3" s="5" t="s">
        <v>59</v>
      </c>
      <c r="G3" s="5" t="s">
        <v>60</v>
      </c>
      <c r="H3" s="5" t="s">
        <v>61</v>
      </c>
      <c r="I3" s="26" t="s">
        <v>62</v>
      </c>
      <c r="J3" s="27" t="s">
        <v>63</v>
      </c>
      <c r="K3" s="27" t="s">
        <v>64</v>
      </c>
      <c r="L3" s="26" t="s">
        <v>65</v>
      </c>
      <c r="M3" s="26" t="s">
        <v>66</v>
      </c>
    </row>
    <row r="4" spans="1:16" ht="27" customHeight="1">
      <c r="A4" s="93" t="s">
        <v>67</v>
      </c>
      <c r="B4" s="7" t="s">
        <v>68</v>
      </c>
      <c r="C4" s="8" t="s">
        <v>69</v>
      </c>
      <c r="D4" s="6" t="s">
        <v>70</v>
      </c>
      <c r="E4" s="6" t="s">
        <v>71</v>
      </c>
      <c r="F4" s="9">
        <v>141.9178</v>
      </c>
      <c r="G4" s="10">
        <v>122.3151</v>
      </c>
      <c r="H4" s="6">
        <v>19.602699999999999</v>
      </c>
      <c r="I4" s="28" t="s">
        <v>72</v>
      </c>
      <c r="J4" s="29">
        <f t="shared" ref="J4:J13" si="0">K4/F4</f>
        <v>10204.294316850999</v>
      </c>
      <c r="K4" s="30">
        <v>1448171</v>
      </c>
      <c r="L4" s="31" t="s">
        <v>73</v>
      </c>
      <c r="M4" s="32"/>
      <c r="N4">
        <v>1346800</v>
      </c>
      <c r="O4">
        <f t="shared" ref="O4:O13" si="1">K4*0.93</f>
        <v>1346799.03</v>
      </c>
      <c r="P4">
        <f t="shared" ref="P4:P13" si="2">N4-O4</f>
        <v>0.96999999997205999</v>
      </c>
    </row>
    <row r="5" spans="1:16" ht="27" customHeight="1">
      <c r="A5" s="93"/>
      <c r="B5" s="7" t="s">
        <v>74</v>
      </c>
      <c r="C5" s="8" t="s">
        <v>75</v>
      </c>
      <c r="D5" s="6" t="s">
        <v>70</v>
      </c>
      <c r="E5" s="6" t="s">
        <v>76</v>
      </c>
      <c r="F5" s="9">
        <v>165.85589999999999</v>
      </c>
      <c r="G5" s="10">
        <v>142.94669999999999</v>
      </c>
      <c r="H5" s="6">
        <v>22.909199999999998</v>
      </c>
      <c r="I5" s="28" t="s">
        <v>72</v>
      </c>
      <c r="J5" s="29">
        <f t="shared" si="0"/>
        <v>7562.3417677634598</v>
      </c>
      <c r="K5" s="30">
        <v>1254259</v>
      </c>
      <c r="L5" s="31" t="s">
        <v>73</v>
      </c>
      <c r="M5" s="32"/>
      <c r="N5">
        <v>1166462</v>
      </c>
      <c r="O5">
        <f t="shared" si="1"/>
        <v>1166460.8700000001</v>
      </c>
      <c r="P5">
        <f t="shared" si="2"/>
        <v>1.12999999988824</v>
      </c>
    </row>
    <row r="6" spans="1:16" ht="27" customHeight="1">
      <c r="A6" s="93"/>
      <c r="B6" s="7" t="s">
        <v>68</v>
      </c>
      <c r="C6" s="8" t="s">
        <v>77</v>
      </c>
      <c r="D6" s="6" t="s">
        <v>70</v>
      </c>
      <c r="E6" s="6" t="s">
        <v>76</v>
      </c>
      <c r="F6" s="9">
        <v>165.85589999999999</v>
      </c>
      <c r="G6" s="10">
        <v>142.94669999999999</v>
      </c>
      <c r="H6" s="6">
        <v>22.909199999999998</v>
      </c>
      <c r="I6" s="28" t="s">
        <v>72</v>
      </c>
      <c r="J6" s="29">
        <f t="shared" si="0"/>
        <v>7351.5925571535299</v>
      </c>
      <c r="K6" s="51">
        <v>1219305</v>
      </c>
      <c r="L6" s="31" t="s">
        <v>73</v>
      </c>
      <c r="M6" s="32"/>
      <c r="N6">
        <v>1133955</v>
      </c>
      <c r="O6">
        <f t="shared" si="1"/>
        <v>1133953.6499999999</v>
      </c>
      <c r="P6">
        <f t="shared" si="2"/>
        <v>1.3499999998603001</v>
      </c>
    </row>
    <row r="7" spans="1:16" ht="27" customHeight="1">
      <c r="A7" s="93"/>
      <c r="B7" s="7" t="s">
        <v>74</v>
      </c>
      <c r="C7" s="8" t="s">
        <v>78</v>
      </c>
      <c r="D7" s="11" t="s">
        <v>70</v>
      </c>
      <c r="E7" s="6" t="s">
        <v>71</v>
      </c>
      <c r="F7" s="9">
        <v>175.6686</v>
      </c>
      <c r="G7" s="10">
        <v>151.404</v>
      </c>
      <c r="H7" s="6">
        <v>24.264600000000002</v>
      </c>
      <c r="I7" s="33" t="s">
        <v>72</v>
      </c>
      <c r="J7" s="29">
        <f t="shared" si="0"/>
        <v>7659.5931202275196</v>
      </c>
      <c r="K7" s="51">
        <v>1345550</v>
      </c>
      <c r="L7" s="31" t="s">
        <v>73</v>
      </c>
      <c r="M7" s="32"/>
      <c r="N7">
        <v>1251363</v>
      </c>
      <c r="O7">
        <f t="shared" si="1"/>
        <v>1251361.5</v>
      </c>
      <c r="P7">
        <f t="shared" si="2"/>
        <v>1.5</v>
      </c>
    </row>
    <row r="8" spans="1:16" ht="25.9" customHeight="1">
      <c r="A8" s="93" t="s">
        <v>79</v>
      </c>
      <c r="B8" s="96" t="s">
        <v>68</v>
      </c>
      <c r="C8" s="8" t="s">
        <v>80</v>
      </c>
      <c r="D8" s="11" t="s">
        <v>70</v>
      </c>
      <c r="E8" s="6" t="s">
        <v>71</v>
      </c>
      <c r="F8" s="9">
        <v>181.7336</v>
      </c>
      <c r="G8" s="10">
        <v>154.1884</v>
      </c>
      <c r="H8" s="6">
        <v>27.545200000000001</v>
      </c>
      <c r="I8" s="33" t="s">
        <v>72</v>
      </c>
      <c r="J8" s="29">
        <f t="shared" si="0"/>
        <v>7797.9855637444698</v>
      </c>
      <c r="K8" s="51">
        <f>N8/0.93-1</f>
        <v>1417155.98924731</v>
      </c>
      <c r="L8" s="31" t="s">
        <v>73</v>
      </c>
      <c r="M8" s="32"/>
      <c r="N8">
        <v>1317956</v>
      </c>
      <c r="O8">
        <f t="shared" si="1"/>
        <v>1317955.07</v>
      </c>
      <c r="P8">
        <f t="shared" si="2"/>
        <v>0.92999999993480698</v>
      </c>
    </row>
    <row r="9" spans="1:16" ht="25.9" customHeight="1">
      <c r="A9" s="93"/>
      <c r="B9" s="96"/>
      <c r="C9" s="8" t="s">
        <v>81</v>
      </c>
      <c r="D9" s="11" t="s">
        <v>70</v>
      </c>
      <c r="E9" s="6" t="s">
        <v>71</v>
      </c>
      <c r="F9" s="9">
        <v>181.7336</v>
      </c>
      <c r="G9" s="10">
        <v>154.1884</v>
      </c>
      <c r="H9" s="6">
        <v>27.545200000000001</v>
      </c>
      <c r="I9" s="33" t="s">
        <v>72</v>
      </c>
      <c r="J9" s="29">
        <f t="shared" si="0"/>
        <v>8114.1164988232103</v>
      </c>
      <c r="K9" s="51">
        <f>N9/0.93-1</f>
        <v>1474607.6021505401</v>
      </c>
      <c r="L9" s="31" t="s">
        <v>73</v>
      </c>
      <c r="M9" s="32"/>
      <c r="N9">
        <v>1371386</v>
      </c>
      <c r="O9">
        <f t="shared" si="1"/>
        <v>1371385.07</v>
      </c>
      <c r="P9">
        <f t="shared" si="2"/>
        <v>0.92999999993480698</v>
      </c>
    </row>
    <row r="10" spans="1:16" ht="30" customHeight="1">
      <c r="A10" s="93" t="s">
        <v>82</v>
      </c>
      <c r="B10" s="7" t="s">
        <v>68</v>
      </c>
      <c r="C10" s="12" t="s">
        <v>83</v>
      </c>
      <c r="D10" s="11" t="s">
        <v>70</v>
      </c>
      <c r="E10" s="6" t="s">
        <v>71</v>
      </c>
      <c r="F10" s="9">
        <v>141.9178</v>
      </c>
      <c r="G10" s="10">
        <v>122.3151</v>
      </c>
      <c r="H10" s="6">
        <v>19.602699999999999</v>
      </c>
      <c r="I10" s="33" t="s">
        <v>72</v>
      </c>
      <c r="J10" s="29">
        <f t="shared" si="0"/>
        <v>10362.2589978142</v>
      </c>
      <c r="K10" s="51">
        <v>1470589</v>
      </c>
      <c r="L10" s="31" t="s">
        <v>73</v>
      </c>
      <c r="M10" s="32"/>
      <c r="N10">
        <v>1367649</v>
      </c>
      <c r="O10">
        <f t="shared" si="1"/>
        <v>1367647.77</v>
      </c>
      <c r="P10">
        <f t="shared" si="2"/>
        <v>1.22999999998137</v>
      </c>
    </row>
    <row r="11" spans="1:16" ht="30" customHeight="1">
      <c r="A11" s="93"/>
      <c r="B11" s="7" t="s">
        <v>74</v>
      </c>
      <c r="C11" s="12" t="s">
        <v>84</v>
      </c>
      <c r="D11" s="11" t="s">
        <v>70</v>
      </c>
      <c r="E11" s="6" t="s">
        <v>71</v>
      </c>
      <c r="F11" s="9">
        <v>175.66849999999999</v>
      </c>
      <c r="G11" s="10">
        <v>151.40389999999999</v>
      </c>
      <c r="H11" s="6">
        <v>24.264600000000002</v>
      </c>
      <c r="I11" s="33" t="s">
        <v>72</v>
      </c>
      <c r="J11" s="29">
        <f t="shared" si="0"/>
        <v>8286.58836608212</v>
      </c>
      <c r="K11" s="51">
        <f>N11/0.93-1</f>
        <v>1455692.5483871</v>
      </c>
      <c r="L11" s="31" t="s">
        <v>73</v>
      </c>
      <c r="M11" s="32"/>
      <c r="N11">
        <v>1353795</v>
      </c>
      <c r="O11">
        <f t="shared" si="1"/>
        <v>1353794.07</v>
      </c>
      <c r="P11">
        <f t="shared" si="2"/>
        <v>0.92999999993480698</v>
      </c>
    </row>
    <row r="12" spans="1:16" ht="30" customHeight="1">
      <c r="A12" s="93"/>
      <c r="B12" s="7" t="s">
        <v>68</v>
      </c>
      <c r="C12" s="12" t="s">
        <v>85</v>
      </c>
      <c r="D12" s="11" t="s">
        <v>70</v>
      </c>
      <c r="E12" s="6" t="s">
        <v>71</v>
      </c>
      <c r="F12" s="9">
        <v>175.6686</v>
      </c>
      <c r="G12" s="10">
        <v>151.404</v>
      </c>
      <c r="H12" s="6">
        <v>24.264600000000002</v>
      </c>
      <c r="I12" s="33" t="s">
        <v>72</v>
      </c>
      <c r="J12" s="29">
        <f t="shared" si="0"/>
        <v>8075.8257309502096</v>
      </c>
      <c r="K12" s="51">
        <v>1418669</v>
      </c>
      <c r="L12" s="31" t="s">
        <v>73</v>
      </c>
      <c r="M12" s="32"/>
      <c r="N12">
        <v>1319364</v>
      </c>
      <c r="O12">
        <f t="shared" si="1"/>
        <v>1319362.17</v>
      </c>
      <c r="P12">
        <f t="shared" si="2"/>
        <v>1.82999999984168</v>
      </c>
    </row>
    <row r="13" spans="1:16" ht="25.9" customHeight="1">
      <c r="A13" s="6" t="s">
        <v>86</v>
      </c>
      <c r="B13" s="7" t="s">
        <v>74</v>
      </c>
      <c r="C13" s="12" t="s">
        <v>87</v>
      </c>
      <c r="D13" s="11" t="s">
        <v>70</v>
      </c>
      <c r="E13" s="6" t="s">
        <v>71</v>
      </c>
      <c r="F13" s="9">
        <v>181.7336</v>
      </c>
      <c r="G13" s="10">
        <v>154.1884</v>
      </c>
      <c r="H13" s="6">
        <v>27.545200000000001</v>
      </c>
      <c r="I13" s="33" t="s">
        <v>72</v>
      </c>
      <c r="J13" s="29">
        <f t="shared" si="0"/>
        <v>8257.4218526458499</v>
      </c>
      <c r="K13" s="51">
        <v>1500651</v>
      </c>
      <c r="L13" s="31" t="s">
        <v>73</v>
      </c>
      <c r="M13" s="32"/>
      <c r="N13">
        <v>1395607</v>
      </c>
      <c r="O13">
        <f t="shared" si="1"/>
        <v>1395605.43</v>
      </c>
      <c r="P13">
        <f t="shared" si="2"/>
        <v>1.5699999998323599</v>
      </c>
    </row>
    <row r="14" spans="1:16" ht="25.15" customHeight="1">
      <c r="A14" s="94" t="s">
        <v>88</v>
      </c>
      <c r="B14" s="13" t="s">
        <v>74</v>
      </c>
      <c r="C14" s="14" t="s">
        <v>89</v>
      </c>
      <c r="D14" s="15" t="s">
        <v>70</v>
      </c>
      <c r="E14" s="15" t="s">
        <v>90</v>
      </c>
      <c r="F14" s="16">
        <v>143.19839999999999</v>
      </c>
      <c r="G14" s="17">
        <v>121.4939</v>
      </c>
      <c r="H14" s="18">
        <v>21.704499999999999</v>
      </c>
      <c r="I14" s="29" t="s">
        <v>72</v>
      </c>
      <c r="J14" s="29">
        <f t="shared" ref="J14:J27" si="3">K14/F14</f>
        <v>10423.042436228299</v>
      </c>
      <c r="K14" s="51">
        <v>1492563</v>
      </c>
      <c r="L14" s="29" t="s">
        <v>73</v>
      </c>
      <c r="M14" s="32"/>
      <c r="N14">
        <v>1388085</v>
      </c>
      <c r="O14">
        <f t="shared" ref="O14:O26" si="4">K14*0.93</f>
        <v>1388083.59</v>
      </c>
      <c r="P14">
        <f t="shared" ref="P14:P26" si="5">N14-O14</f>
        <v>1.4099999999161801</v>
      </c>
    </row>
    <row r="15" spans="1:16" ht="25.15" customHeight="1">
      <c r="A15" s="94"/>
      <c r="B15" s="13" t="s">
        <v>68</v>
      </c>
      <c r="C15" s="14" t="s">
        <v>91</v>
      </c>
      <c r="D15" s="15" t="s">
        <v>92</v>
      </c>
      <c r="E15" s="15" t="s">
        <v>90</v>
      </c>
      <c r="F15" s="16">
        <v>143.19839999999999</v>
      </c>
      <c r="G15" s="17">
        <v>121.4939</v>
      </c>
      <c r="H15" s="18">
        <v>21.704499999999999</v>
      </c>
      <c r="I15" s="29" t="s">
        <v>72</v>
      </c>
      <c r="J15" s="29">
        <f t="shared" si="3"/>
        <v>10250.084490641901</v>
      </c>
      <c r="K15" s="51">
        <v>1467795.6989247301</v>
      </c>
      <c r="L15" s="29" t="s">
        <v>73</v>
      </c>
      <c r="M15" s="32"/>
    </row>
    <row r="16" spans="1:16" ht="25.15" customHeight="1">
      <c r="A16" s="94"/>
      <c r="B16" s="13" t="s">
        <v>68</v>
      </c>
      <c r="C16" s="14" t="s">
        <v>93</v>
      </c>
      <c r="D16" s="15" t="s">
        <v>94</v>
      </c>
      <c r="E16" s="15" t="s">
        <v>90</v>
      </c>
      <c r="F16" s="16">
        <v>162.3869</v>
      </c>
      <c r="G16" s="17">
        <v>137.7739</v>
      </c>
      <c r="H16" s="18">
        <v>24.613</v>
      </c>
      <c r="I16" s="29" t="s">
        <v>72</v>
      </c>
      <c r="J16" s="29">
        <f t="shared" si="3"/>
        <v>7808.4454307079404</v>
      </c>
      <c r="K16" s="51">
        <v>1267989.2473118301</v>
      </c>
      <c r="L16" s="29" t="s">
        <v>73</v>
      </c>
      <c r="M16" s="32"/>
    </row>
    <row r="17" spans="1:16" ht="25.15" customHeight="1">
      <c r="A17" s="94"/>
      <c r="B17" s="13" t="s">
        <v>74</v>
      </c>
      <c r="C17" s="14" t="s">
        <v>95</v>
      </c>
      <c r="D17" s="15" t="s">
        <v>70</v>
      </c>
      <c r="E17" s="15" t="s">
        <v>90</v>
      </c>
      <c r="F17" s="16">
        <v>181.7336</v>
      </c>
      <c r="G17" s="17">
        <v>154.1884</v>
      </c>
      <c r="H17" s="18">
        <v>27.545200000000001</v>
      </c>
      <c r="I17" s="29" t="s">
        <v>72</v>
      </c>
      <c r="J17" s="29">
        <f t="shared" si="3"/>
        <v>8226.8551330078808</v>
      </c>
      <c r="K17" s="51">
        <v>1495096</v>
      </c>
      <c r="L17" s="29" t="s">
        <v>73</v>
      </c>
      <c r="M17" s="32"/>
      <c r="N17">
        <v>1390441</v>
      </c>
      <c r="O17">
        <f t="shared" si="4"/>
        <v>1390439.28</v>
      </c>
      <c r="P17">
        <f t="shared" si="5"/>
        <v>1.7199999999720601</v>
      </c>
    </row>
    <row r="18" spans="1:16" ht="25.15" customHeight="1">
      <c r="A18" s="94"/>
      <c r="B18" s="13" t="s">
        <v>68</v>
      </c>
      <c r="C18" s="14" t="s">
        <v>96</v>
      </c>
      <c r="D18" s="15" t="s">
        <v>70</v>
      </c>
      <c r="E18" s="15" t="s">
        <v>90</v>
      </c>
      <c r="F18" s="16">
        <v>181.7336</v>
      </c>
      <c r="G18" s="17">
        <v>154.1884</v>
      </c>
      <c r="H18" s="18">
        <v>27.545200000000001</v>
      </c>
      <c r="I18" s="29" t="s">
        <v>72</v>
      </c>
      <c r="J18" s="29">
        <f t="shared" si="3"/>
        <v>8011.8103038307599</v>
      </c>
      <c r="K18" s="51">
        <f>N18/0.93-1</f>
        <v>1456015.12903226</v>
      </c>
      <c r="L18" s="29" t="s">
        <v>73</v>
      </c>
      <c r="M18" s="32"/>
      <c r="N18">
        <v>1354095</v>
      </c>
      <c r="O18">
        <f t="shared" si="4"/>
        <v>1354094.07</v>
      </c>
      <c r="P18">
        <f t="shared" si="5"/>
        <v>0.92999999993480698</v>
      </c>
    </row>
    <row r="19" spans="1:16" ht="31.15" customHeight="1">
      <c r="A19" s="94" t="s">
        <v>97</v>
      </c>
      <c r="B19" s="19" t="s">
        <v>74</v>
      </c>
      <c r="C19" s="14" t="s">
        <v>98</v>
      </c>
      <c r="D19" s="15" t="s">
        <v>70</v>
      </c>
      <c r="E19" s="20" t="s">
        <v>90</v>
      </c>
      <c r="F19" s="16">
        <v>143.19839999999999</v>
      </c>
      <c r="G19" s="17">
        <v>121.4939</v>
      </c>
      <c r="H19" s="18">
        <v>21.704499999999999</v>
      </c>
      <c r="I19" s="29" t="s">
        <v>72</v>
      </c>
      <c r="J19" s="29">
        <f t="shared" si="3"/>
        <v>10099.749717873899</v>
      </c>
      <c r="K19" s="51">
        <v>1446268</v>
      </c>
      <c r="L19" s="31" t="s">
        <v>73</v>
      </c>
      <c r="M19" s="32"/>
      <c r="N19">
        <v>1345031</v>
      </c>
      <c r="O19">
        <f t="shared" si="4"/>
        <v>1345029.24</v>
      </c>
      <c r="P19">
        <f t="shared" si="5"/>
        <v>1.7600000000093099</v>
      </c>
    </row>
    <row r="20" spans="1:16" ht="31.15" customHeight="1">
      <c r="A20" s="94"/>
      <c r="B20" s="19" t="s">
        <v>68</v>
      </c>
      <c r="C20" s="14" t="s">
        <v>99</v>
      </c>
      <c r="D20" s="15" t="s">
        <v>70</v>
      </c>
      <c r="E20" s="20" t="s">
        <v>90</v>
      </c>
      <c r="F20" s="16">
        <v>143.19839999999999</v>
      </c>
      <c r="G20" s="17">
        <v>121.4939</v>
      </c>
      <c r="H20" s="18">
        <v>21.704499999999999</v>
      </c>
      <c r="I20" s="29" t="s">
        <v>72</v>
      </c>
      <c r="J20" s="29">
        <f t="shared" si="3"/>
        <v>10654.721002469299</v>
      </c>
      <c r="K20" s="51">
        <v>1525739</v>
      </c>
      <c r="L20" s="31" t="s">
        <v>73</v>
      </c>
      <c r="M20" s="32"/>
      <c r="N20">
        <v>1418939</v>
      </c>
      <c r="O20">
        <f t="shared" si="4"/>
        <v>1418937.27</v>
      </c>
      <c r="P20">
        <f t="shared" si="5"/>
        <v>1.72999999998137</v>
      </c>
    </row>
    <row r="21" spans="1:16" ht="31.15" customHeight="1">
      <c r="A21" s="94"/>
      <c r="B21" s="97" t="s">
        <v>68</v>
      </c>
      <c r="C21" s="14" t="s">
        <v>100</v>
      </c>
      <c r="D21" s="15" t="s">
        <v>70</v>
      </c>
      <c r="E21" s="20" t="s">
        <v>101</v>
      </c>
      <c r="F21" s="16">
        <v>167.68610000000001</v>
      </c>
      <c r="G21" s="17">
        <v>142.26990000000001</v>
      </c>
      <c r="H21" s="18">
        <v>25.4162</v>
      </c>
      <c r="I21" s="29" t="s">
        <v>72</v>
      </c>
      <c r="J21" s="29">
        <f t="shared" si="3"/>
        <v>7347.8123708524399</v>
      </c>
      <c r="K21" s="51">
        <v>1232126</v>
      </c>
      <c r="L21" s="31" t="s">
        <v>73</v>
      </c>
      <c r="M21" s="32"/>
      <c r="N21">
        <v>1145879</v>
      </c>
      <c r="O21">
        <f t="shared" si="4"/>
        <v>1145877.18</v>
      </c>
      <c r="P21">
        <f t="shared" si="5"/>
        <v>1.8199999998323599</v>
      </c>
    </row>
    <row r="22" spans="1:16" ht="31.15" customHeight="1">
      <c r="A22" s="94"/>
      <c r="B22" s="97"/>
      <c r="C22" s="14" t="s">
        <v>102</v>
      </c>
      <c r="D22" s="15" t="s">
        <v>70</v>
      </c>
      <c r="E22" s="20" t="s">
        <v>101</v>
      </c>
      <c r="F22" s="16">
        <v>167.68610000000001</v>
      </c>
      <c r="G22" s="17">
        <v>142.26990000000001</v>
      </c>
      <c r="H22" s="18">
        <v>25.4162</v>
      </c>
      <c r="I22" s="29" t="s">
        <v>72</v>
      </c>
      <c r="J22" s="29">
        <f t="shared" si="3"/>
        <v>7896.2179930238699</v>
      </c>
      <c r="K22" s="51">
        <v>1324086</v>
      </c>
      <c r="L22" s="31" t="s">
        <v>73</v>
      </c>
      <c r="M22" s="32"/>
      <c r="N22">
        <v>1231401</v>
      </c>
      <c r="O22">
        <f t="shared" si="4"/>
        <v>1231399.98</v>
      </c>
      <c r="P22">
        <f t="shared" si="5"/>
        <v>1.02000000001863</v>
      </c>
    </row>
    <row r="23" spans="1:16" s="2" customFormat="1" ht="31.15" customHeight="1">
      <c r="A23" s="95"/>
      <c r="B23" s="97" t="s">
        <v>74</v>
      </c>
      <c r="C23" s="14" t="s">
        <v>103</v>
      </c>
      <c r="D23" s="15" t="s">
        <v>70</v>
      </c>
      <c r="E23" s="15" t="s">
        <v>90</v>
      </c>
      <c r="F23" s="16">
        <v>181.7336</v>
      </c>
      <c r="G23" s="17">
        <v>154.1884</v>
      </c>
      <c r="H23" s="18">
        <v>27.545200000000001</v>
      </c>
      <c r="I23" s="29" t="s">
        <v>72</v>
      </c>
      <c r="J23" s="29">
        <f t="shared" si="3"/>
        <v>8549.4340623171902</v>
      </c>
      <c r="K23" s="51">
        <f>N23/0.93-1</f>
        <v>1553719.43010753</v>
      </c>
      <c r="L23" s="29" t="s">
        <v>73</v>
      </c>
      <c r="M23" s="32"/>
      <c r="N23" s="2">
        <v>1444960</v>
      </c>
      <c r="O23">
        <f t="shared" si="4"/>
        <v>1444959.07</v>
      </c>
      <c r="P23">
        <f t="shared" si="5"/>
        <v>0.93000000016763795</v>
      </c>
    </row>
    <row r="24" spans="1:16" s="2" customFormat="1" ht="31.15" customHeight="1">
      <c r="A24" s="95"/>
      <c r="B24" s="97"/>
      <c r="C24" s="14" t="s">
        <v>104</v>
      </c>
      <c r="D24" s="15" t="s">
        <v>70</v>
      </c>
      <c r="E24" s="15" t="s">
        <v>90</v>
      </c>
      <c r="F24" s="16">
        <v>181.7336</v>
      </c>
      <c r="G24" s="17">
        <v>154.1884</v>
      </c>
      <c r="H24" s="18">
        <v>27.545200000000001</v>
      </c>
      <c r="I24" s="29" t="s">
        <v>72</v>
      </c>
      <c r="J24" s="29">
        <f t="shared" si="3"/>
        <v>7904.2855521334805</v>
      </c>
      <c r="K24" s="51">
        <f>N24/0.93-1</f>
        <v>1436474.2688172001</v>
      </c>
      <c r="L24" s="29" t="s">
        <v>73</v>
      </c>
      <c r="M24" s="32"/>
      <c r="N24" s="2">
        <v>1335922</v>
      </c>
      <c r="O24">
        <f t="shared" si="4"/>
        <v>1335921.07</v>
      </c>
      <c r="P24">
        <f t="shared" si="5"/>
        <v>0.92999999993480698</v>
      </c>
    </row>
    <row r="25" spans="1:16" s="2" customFormat="1" ht="31.15" customHeight="1">
      <c r="A25" s="95"/>
      <c r="B25" s="97" t="s">
        <v>68</v>
      </c>
      <c r="C25" s="14" t="s">
        <v>105</v>
      </c>
      <c r="D25" s="15" t="s">
        <v>70</v>
      </c>
      <c r="E25" s="15" t="s">
        <v>90</v>
      </c>
      <c r="F25" s="16">
        <v>181.7336</v>
      </c>
      <c r="G25" s="17">
        <v>154.1884</v>
      </c>
      <c r="H25" s="18">
        <v>27.545200000000001</v>
      </c>
      <c r="I25" s="29" t="s">
        <v>72</v>
      </c>
      <c r="J25" s="29">
        <f t="shared" si="3"/>
        <v>7904.2840729507398</v>
      </c>
      <c r="K25" s="51">
        <v>1436474</v>
      </c>
      <c r="L25" s="29" t="s">
        <v>73</v>
      </c>
      <c r="M25" s="32"/>
      <c r="N25" s="2">
        <v>1335922</v>
      </c>
      <c r="O25">
        <f t="shared" si="4"/>
        <v>1335920.82</v>
      </c>
      <c r="P25">
        <f t="shared" si="5"/>
        <v>1.1799999999348101</v>
      </c>
    </row>
    <row r="26" spans="1:16" s="2" customFormat="1" ht="31.15" customHeight="1">
      <c r="A26" s="95"/>
      <c r="B26" s="97"/>
      <c r="C26" s="14" t="s">
        <v>106</v>
      </c>
      <c r="D26" s="15" t="s">
        <v>70</v>
      </c>
      <c r="E26" s="15" t="s">
        <v>90</v>
      </c>
      <c r="F26" s="16">
        <v>181.7336</v>
      </c>
      <c r="G26" s="17">
        <v>154.1884</v>
      </c>
      <c r="H26" s="18">
        <v>27.545200000000001</v>
      </c>
      <c r="I26" s="29" t="s">
        <v>72</v>
      </c>
      <c r="J26" s="29">
        <f t="shared" si="3"/>
        <v>8345.1352590730603</v>
      </c>
      <c r="K26" s="51">
        <f>N26/0.93-1</f>
        <v>1516591.4731182801</v>
      </c>
      <c r="L26" s="29" t="s">
        <v>73</v>
      </c>
      <c r="M26" s="32"/>
      <c r="N26" s="2">
        <v>1410431</v>
      </c>
      <c r="O26">
        <f t="shared" si="4"/>
        <v>1410430.07</v>
      </c>
      <c r="P26">
        <f t="shared" si="5"/>
        <v>0.92999999993480698</v>
      </c>
    </row>
    <row r="27" spans="1:16" ht="42" customHeight="1">
      <c r="A27" s="21"/>
      <c r="B27" s="22"/>
      <c r="C27" s="23">
        <v>23</v>
      </c>
      <c r="D27" s="24"/>
      <c r="E27" s="21"/>
      <c r="F27" s="25">
        <f>SUM(F4:F26)</f>
        <v>3848.7082</v>
      </c>
      <c r="G27" s="25"/>
      <c r="H27" s="25"/>
      <c r="I27" s="25"/>
      <c r="J27" s="34">
        <f t="shared" si="3"/>
        <v>8484.8176817085696</v>
      </c>
      <c r="K27" s="52">
        <f>SUM(K4:K26)</f>
        <v>32655587.3870968</v>
      </c>
      <c r="L27" s="35"/>
      <c r="M27" s="36"/>
    </row>
    <row r="28" spans="1:16" ht="36.75" customHeight="1">
      <c r="A28" s="90" t="s">
        <v>107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</row>
  </sheetData>
  <mergeCells count="11">
    <mergeCell ref="A1:M2"/>
    <mergeCell ref="A28:M28"/>
    <mergeCell ref="A4:A7"/>
    <mergeCell ref="A8:A9"/>
    <mergeCell ref="A10:A12"/>
    <mergeCell ref="A14:A18"/>
    <mergeCell ref="A19:A26"/>
    <mergeCell ref="B8:B9"/>
    <mergeCell ref="B21:B22"/>
    <mergeCell ref="B23:B24"/>
    <mergeCell ref="B25:B26"/>
  </mergeCells>
  <phoneticPr fontId="34" type="noConversion"/>
  <pageMargins left="0.75" right="0.75" top="1" bottom="1" header="0.5" footer="0.5"/>
  <pageSetup paperSize="9" scale="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标价牌</vt:lpstr>
      <vt:lpstr>叠墅23套</vt:lpstr>
      <vt:lpstr>叠墅23套!Print_Area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24473</dc:creator>
  <cp:lastModifiedBy>fgj</cp:lastModifiedBy>
  <cp:lastPrinted>2020-09-09T01:52:00Z</cp:lastPrinted>
  <dcterms:created xsi:type="dcterms:W3CDTF">2020-01-09T01:41:00Z</dcterms:created>
  <dcterms:modified xsi:type="dcterms:W3CDTF">2021-03-16T06:24:43Z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