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925" windowHeight="10725"/>
  </bookViews>
  <sheets>
    <sheet name="商品房销售标价牌" sheetId="1" r:id="rId1"/>
    <sheet name="低层" sheetId="2" r:id="rId2"/>
    <sheet name="中高层" sheetId="3" r:id="rId3"/>
    <sheet name="高层" sheetId="4" r:id="rId4"/>
  </sheets>
  <definedNames>
    <definedName name="_xlnm._FilterDatabase" localSheetId="1" hidden="1">低层!$A$3:$M$9</definedName>
    <definedName name="_xlnm._FilterDatabase" localSheetId="3" hidden="1">高层!$A$3:$M$83</definedName>
    <definedName name="_xlnm._FilterDatabase" localSheetId="2" hidden="1">中高层!$A$3:$M$60</definedName>
  </definedNames>
  <calcPr calcId="125725"/>
</workbook>
</file>

<file path=xl/calcChain.xml><?xml version="1.0" encoding="utf-8"?>
<calcChain xmlns="http://schemas.openxmlformats.org/spreadsheetml/2006/main">
  <c r="A85" i="4"/>
  <c r="K83"/>
  <c r="J83"/>
  <c r="H83"/>
  <c r="G83"/>
  <c r="F83"/>
  <c r="B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K2"/>
  <c r="A62" i="3"/>
  <c r="K60"/>
  <c r="J60"/>
  <c r="H60"/>
  <c r="G60"/>
  <c r="F60"/>
  <c r="B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K2"/>
  <c r="A11" i="2"/>
  <c r="K9"/>
  <c r="J9"/>
  <c r="H9"/>
  <c r="G9"/>
  <c r="F9"/>
  <c r="B9"/>
  <c r="J8"/>
  <c r="H8"/>
  <c r="J7"/>
  <c r="H7"/>
  <c r="J6"/>
  <c r="H6"/>
  <c r="J5"/>
  <c r="H5"/>
  <c r="J4"/>
  <c r="H4"/>
</calcChain>
</file>

<file path=xl/sharedStrings.xml><?xml version="1.0" encoding="utf-8"?>
<sst xmlns="http://schemas.openxmlformats.org/spreadsheetml/2006/main" count="695" uniqueCount="234">
  <si>
    <t>商品房销售标价牌</t>
  </si>
  <si>
    <t>开发企业名称</t>
  </si>
  <si>
    <t>余姚厚舜置业有限公司</t>
  </si>
  <si>
    <t>楼盘名称</t>
  </si>
  <si>
    <t>坐落位置</t>
  </si>
  <si>
    <t>黄泥堰路南侧，兴马大道西侧</t>
  </si>
  <si>
    <t>预售许可套数（幢数）</t>
  </si>
  <si>
    <t>土地性质</t>
  </si>
  <si>
    <t>出让</t>
  </si>
  <si>
    <t>土地使用起止年限</t>
  </si>
  <si>
    <t>2021年3月7日至2091年3月7日</t>
  </si>
  <si>
    <t>容积率</t>
  </si>
  <si>
    <t>建筑结构</t>
  </si>
  <si>
    <t>混凝土结构</t>
  </si>
  <si>
    <t>绿化率</t>
  </si>
  <si>
    <t>车位配比率</t>
  </si>
  <si>
    <t>装修状况</t>
  </si>
  <si>
    <t>毛坯</t>
  </si>
  <si>
    <t>房屋类型</t>
  </si>
  <si>
    <t>低层、中高层、高层</t>
  </si>
  <si>
    <t>房源概况</t>
  </si>
  <si>
    <t>户型</t>
  </si>
  <si>
    <t>三方两厅一卫、三方两厅二卫、四房两厅三卫</t>
  </si>
  <si>
    <t>建筑面积</t>
  </si>
  <si>
    <t>21968.30㎡（22926.29㎡）</t>
  </si>
  <si>
    <t>可供销售房屋总套数</t>
  </si>
  <si>
    <t>当期销售推出商品房总套数</t>
  </si>
  <si>
    <t>基础设施配套情况</t>
  </si>
  <si>
    <t>水</t>
  </si>
  <si>
    <t>电</t>
  </si>
  <si>
    <t>燃气</t>
  </si>
  <si>
    <t>供暖</t>
  </si>
  <si>
    <t>通讯</t>
  </si>
  <si>
    <t>电视</t>
  </si>
  <si>
    <t>√</t>
  </si>
  <si>
    <t>住宅有燃气</t>
  </si>
  <si>
    <t>无</t>
  </si>
  <si>
    <t>代收代办收费项目和标准(购房者自愿选择)</t>
  </si>
  <si>
    <t>收费项目</t>
  </si>
  <si>
    <t>收费标准</t>
  </si>
  <si>
    <t>收费依据</t>
  </si>
  <si>
    <t>代收费的委托单位名称</t>
  </si>
  <si>
    <t>物业维修基金</t>
  </si>
  <si>
    <t>按实收取</t>
  </si>
  <si>
    <t>根据相关政策文件规定</t>
  </si>
  <si>
    <t>余姚市住房和城乡建设局</t>
  </si>
  <si>
    <t>权证产证代办费</t>
  </si>
  <si>
    <t>根据代办公司规定</t>
  </si>
  <si>
    <t>代办公司</t>
  </si>
  <si>
    <t>契税、印花税、权证工本费</t>
  </si>
  <si>
    <t>余姚市财政局</t>
  </si>
  <si>
    <t>前期物业服务</t>
  </si>
  <si>
    <t>物业服务单位名称</t>
  </si>
  <si>
    <t>服务内容与标准</t>
  </si>
  <si>
    <t>德信盛全物业服务有限公司和宁波德信盛全物业服务有限公司组成的联合体</t>
  </si>
  <si>
    <t>详见“前期物业招标文件”第二章标的介绍中的第四条内容</t>
  </si>
  <si>
    <t>1、低层住宅：按建筑面积每月每平方米3元；
2、中高层住宅：按建筑面积3层及以下每月每平方米1.70元；按建筑面积4-8层每月每平方米1.90元；
3、高层住宅：按建筑面积3层及以下每月每平方米1.70元；按建筑面积4-11层每月每平方米1.90元；
4、装修垃圾清运费：业主可以自行委托清运单位清运，也可委托物业清运，如委托物业公司清运的，物业公司按建筑面积住宅5元/平方米收取费用(费用不含砖块、砼等拆除垃圾，发生时另行协商)。</t>
  </si>
  <si>
    <t>前期物业管理服务协议</t>
  </si>
  <si>
    <t>特别提示</t>
  </si>
  <si>
    <t>商品房和车库（车位）、辅房销售的具体标价内容详见价目表或价格手册。价格举报电话：12358</t>
  </si>
  <si>
    <t>填报日期：2021年9月27日</t>
  </si>
  <si>
    <t>商品房销售价目表</t>
  </si>
  <si>
    <t>楼盘名称：云宸府（低层）</t>
  </si>
  <si>
    <t>制表日期：2021年9月27日</t>
  </si>
  <si>
    <t>幢号</t>
  </si>
  <si>
    <t>单元</t>
  </si>
  <si>
    <t>室号</t>
  </si>
  <si>
    <t>层高
（m）</t>
  </si>
  <si>
    <t>建筑面积
(㎡)</t>
  </si>
  <si>
    <t>套内建筑面积
(㎡)</t>
  </si>
  <si>
    <t>公摊面积
(㎡)</t>
  </si>
  <si>
    <t>计价单位
(套/间)</t>
  </si>
  <si>
    <t>销售单价
（元/㎡）</t>
  </si>
  <si>
    <t>房屋总价
（元）</t>
  </si>
  <si>
    <t>销售状态</t>
  </si>
  <si>
    <t>备注</t>
  </si>
  <si>
    <t>1-102</t>
  </si>
  <si>
    <t>3-3.3</t>
  </si>
  <si>
    <t>四房二厅二卫</t>
  </si>
  <si>
    <t>元/㎡</t>
  </si>
  <si>
    <t>未售</t>
  </si>
  <si>
    <t>1-103</t>
  </si>
  <si>
    <t>1-104</t>
  </si>
  <si>
    <t>2-102</t>
  </si>
  <si>
    <t>2-104</t>
  </si>
  <si>
    <t>合计</t>
  </si>
  <si>
    <t>价格举报电话：12358</t>
  </si>
  <si>
    <t>楼盘名称：云宸府（中高层）</t>
  </si>
  <si>
    <t>3-101</t>
  </si>
  <si>
    <t>三房二厅二卫</t>
  </si>
  <si>
    <t>3-102</t>
  </si>
  <si>
    <t>三房二厅一卫</t>
  </si>
  <si>
    <t>3-103</t>
  </si>
  <si>
    <t>3-104</t>
  </si>
  <si>
    <t>3-201</t>
  </si>
  <si>
    <t>3-202</t>
  </si>
  <si>
    <t>3-203</t>
  </si>
  <si>
    <t>3-204</t>
  </si>
  <si>
    <t>3-301</t>
  </si>
  <si>
    <t>3-302</t>
  </si>
  <si>
    <t>3-304</t>
  </si>
  <si>
    <t>3-402</t>
  </si>
  <si>
    <t>3-403</t>
  </si>
  <si>
    <t>3-404</t>
  </si>
  <si>
    <t>3-501</t>
  </si>
  <si>
    <t>3-503</t>
  </si>
  <si>
    <t>3-602</t>
  </si>
  <si>
    <t>3-603</t>
  </si>
  <si>
    <t>3-702</t>
  </si>
  <si>
    <t>3-704</t>
  </si>
  <si>
    <t>3-801</t>
  </si>
  <si>
    <t>3-802</t>
  </si>
  <si>
    <t>3-803</t>
  </si>
  <si>
    <t>3-804</t>
  </si>
  <si>
    <t>4-101</t>
  </si>
  <si>
    <t>4-102</t>
  </si>
  <si>
    <t>4-103</t>
  </si>
  <si>
    <t>4-104</t>
  </si>
  <si>
    <t>4-202</t>
  </si>
  <si>
    <t>4-203</t>
  </si>
  <si>
    <t>4-401</t>
  </si>
  <si>
    <t>4-403</t>
  </si>
  <si>
    <t>4-502</t>
  </si>
  <si>
    <t>4-504</t>
  </si>
  <si>
    <t>4-602</t>
  </si>
  <si>
    <t>4-702</t>
  </si>
  <si>
    <t>4-703</t>
  </si>
  <si>
    <t>4-803</t>
  </si>
  <si>
    <t>4-804</t>
  </si>
  <si>
    <t>5-101</t>
  </si>
  <si>
    <t>5-102</t>
  </si>
  <si>
    <t>5-103</t>
  </si>
  <si>
    <t>5-201</t>
  </si>
  <si>
    <t>5-202</t>
  </si>
  <si>
    <t>5-203</t>
  </si>
  <si>
    <t>5-301</t>
  </si>
  <si>
    <t>5-303</t>
  </si>
  <si>
    <t>5-401</t>
  </si>
  <si>
    <t>5-403</t>
  </si>
  <si>
    <t>5-503</t>
  </si>
  <si>
    <t>5-603</t>
  </si>
  <si>
    <t>5-701</t>
  </si>
  <si>
    <t>5-703</t>
  </si>
  <si>
    <t>5-801</t>
  </si>
  <si>
    <t>5-802</t>
  </si>
  <si>
    <t>5-803</t>
  </si>
  <si>
    <t>楼盘名称：云宸府（高层）</t>
  </si>
  <si>
    <t>6-201</t>
  </si>
  <si>
    <t>6-203</t>
  </si>
  <si>
    <t>6-204</t>
  </si>
  <si>
    <t>6-206</t>
  </si>
  <si>
    <t>6-401</t>
  </si>
  <si>
    <t>6-403</t>
  </si>
  <si>
    <t>6-404</t>
  </si>
  <si>
    <t>6-405</t>
  </si>
  <si>
    <t>6-502</t>
  </si>
  <si>
    <t>6-702</t>
  </si>
  <si>
    <t>6-703</t>
  </si>
  <si>
    <t>6-704</t>
  </si>
  <si>
    <t>6-802</t>
  </si>
  <si>
    <t>6-804</t>
  </si>
  <si>
    <t>6-902</t>
  </si>
  <si>
    <t>6-903</t>
  </si>
  <si>
    <t>6-905</t>
  </si>
  <si>
    <t>6-906</t>
  </si>
  <si>
    <t>6-1001</t>
  </si>
  <si>
    <t>6-1002</t>
  </si>
  <si>
    <t>6-1003</t>
  </si>
  <si>
    <t>6-1004</t>
  </si>
  <si>
    <t>6-1101</t>
  </si>
  <si>
    <t>6-1104</t>
  </si>
  <si>
    <t>7-103</t>
  </si>
  <si>
    <t>7-104</t>
  </si>
  <si>
    <t>7-105</t>
  </si>
  <si>
    <t>7-106</t>
  </si>
  <si>
    <t>7-201</t>
  </si>
  <si>
    <t>7-202</t>
  </si>
  <si>
    <t>7-203</t>
  </si>
  <si>
    <t>7-204</t>
  </si>
  <si>
    <t>7-205</t>
  </si>
  <si>
    <t>7-206</t>
  </si>
  <si>
    <t>7-301</t>
  </si>
  <si>
    <t>7-302</t>
  </si>
  <si>
    <t>7-303</t>
  </si>
  <si>
    <t>7-304</t>
  </si>
  <si>
    <t>7-306</t>
  </si>
  <si>
    <t>7-401</t>
  </si>
  <si>
    <t>7-402</t>
  </si>
  <si>
    <t>7-403</t>
  </si>
  <si>
    <t>7-404</t>
  </si>
  <si>
    <t>7-405</t>
  </si>
  <si>
    <t>7-501</t>
  </si>
  <si>
    <t>7-502</t>
  </si>
  <si>
    <t>7-503</t>
  </si>
  <si>
    <t>7-504</t>
  </si>
  <si>
    <t>7-505</t>
  </si>
  <si>
    <t>7-601</t>
  </si>
  <si>
    <t>7-602</t>
  </si>
  <si>
    <t>7-603</t>
  </si>
  <si>
    <t>7-604</t>
  </si>
  <si>
    <t>7-605</t>
  </si>
  <si>
    <t>7-701</t>
  </si>
  <si>
    <t>7-702</t>
  </si>
  <si>
    <t>7-703</t>
  </si>
  <si>
    <t>7-704</t>
  </si>
  <si>
    <t>7-705</t>
  </si>
  <si>
    <t>7-801</t>
  </si>
  <si>
    <t>7-802</t>
  </si>
  <si>
    <t>7-803</t>
  </si>
  <si>
    <t>7-804</t>
  </si>
  <si>
    <t>7-806</t>
  </si>
  <si>
    <t>7-902</t>
  </si>
  <si>
    <t>7-903</t>
  </si>
  <si>
    <t>7-904</t>
  </si>
  <si>
    <t>7-905</t>
  </si>
  <si>
    <t>7-1001</t>
  </si>
  <si>
    <t>7-1002</t>
  </si>
  <si>
    <t>7-1003</t>
  </si>
  <si>
    <t>7-1004</t>
  </si>
  <si>
    <t>7-1006</t>
  </si>
  <si>
    <t>7-1101</t>
  </si>
  <si>
    <t>7-1102</t>
  </si>
  <si>
    <t>7-1103</t>
  </si>
  <si>
    <t>7-1104</t>
  </si>
  <si>
    <t>7-1105</t>
  </si>
  <si>
    <t>7-1106</t>
  </si>
  <si>
    <t>云宸府</t>
    <phoneticPr fontId="12" type="noConversion"/>
  </si>
  <si>
    <t>甬余房预许字（2021）第025号</t>
    <phoneticPr fontId="12" type="noConversion"/>
  </si>
  <si>
    <t>住宅140套（低层5套，中高层56套，高层79套）</t>
    <phoneticPr fontId="12" type="noConversion"/>
  </si>
  <si>
    <t>1:1.24</t>
    <phoneticPr fontId="12" type="noConversion"/>
  </si>
  <si>
    <t>享受优惠折扣条件</t>
    <phoneticPr fontId="12" type="noConversion"/>
  </si>
  <si>
    <t>预售许可证号码</t>
    <phoneticPr fontId="12" type="noConversion"/>
  </si>
  <si>
    <t>住宅222套、储藏室2套</t>
    <phoneticPr fontId="12" type="noConversion"/>
  </si>
  <si>
    <r>
      <t>住宅：集团审批优惠7%</t>
    </r>
    <r>
      <rPr>
        <sz val="11"/>
        <rFont val="宋体"/>
        <charset val="134"/>
      </rPr>
      <t xml:space="preserve">
储藏室：集团优惠8折</t>
    </r>
    <phoneticPr fontId="12" type="noConversion"/>
  </si>
</sst>
</file>

<file path=xl/styles.xml><?xml version="1.0" encoding="utf-8"?>
<styleSheet xmlns="http://schemas.openxmlformats.org/spreadsheetml/2006/main">
  <numFmts count="3">
    <numFmt numFmtId="176" formatCode="0_ "/>
    <numFmt numFmtId="177" formatCode="0.00_ "/>
    <numFmt numFmtId="178" formatCode="0.0_ "/>
  </numFmts>
  <fonts count="15">
    <font>
      <sz val="11"/>
      <name val="宋体"/>
      <charset val="134"/>
    </font>
    <font>
      <sz val="8"/>
      <name val="微软雅黑"/>
      <charset val="134"/>
    </font>
    <font>
      <sz val="11"/>
      <color rgb="FF000000"/>
      <name val="宋体"/>
      <charset val="134"/>
    </font>
    <font>
      <b/>
      <sz val="16"/>
      <name val="微软雅黑"/>
      <charset val="134"/>
    </font>
    <font>
      <b/>
      <sz val="9"/>
      <name val="微软雅黑"/>
      <charset val="134"/>
    </font>
    <font>
      <sz val="9"/>
      <color rgb="FF000000"/>
      <name val="微软雅黑"/>
      <charset val="134"/>
    </font>
    <font>
      <b/>
      <sz val="8"/>
      <color rgb="FF000000"/>
      <name val="微软雅黑"/>
      <charset val="134"/>
    </font>
    <font>
      <sz val="8"/>
      <color rgb="FF000000"/>
      <name val="微软雅黑"/>
      <charset val="134"/>
    </font>
    <font>
      <sz val="8"/>
      <color indexed="8"/>
      <name val="微软雅黑"/>
      <charset val="134"/>
    </font>
    <font>
      <sz val="9"/>
      <name val="微软雅黑"/>
      <charset val="134"/>
    </font>
    <font>
      <b/>
      <sz val="11"/>
      <name val="宋体"/>
      <charset val="134"/>
    </font>
    <font>
      <b/>
      <sz val="24"/>
      <name val="宋体"/>
      <charset val="134"/>
    </font>
    <font>
      <sz val="9"/>
      <name val="宋体"/>
      <charset val="134"/>
    </font>
    <font>
      <sz val="11"/>
      <name val="宋体"/>
      <family val="3"/>
      <charset val="134"/>
    </font>
    <font>
      <b/>
      <sz val="11"/>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0" fontId="13" fillId="0" borderId="0">
      <alignment vertical="center"/>
    </xf>
  </cellStyleXfs>
  <cellXfs count="60">
    <xf numFmtId="0" fontId="0" fillId="0" borderId="0" xfId="0">
      <alignmen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Fill="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xf>
    <xf numFmtId="178" fontId="7" fillId="0" borderId="1" xfId="0" applyNumberFormat="1" applyFont="1" applyFill="1" applyBorder="1" applyAlignment="1">
      <alignment horizontal="center" vertical="center"/>
    </xf>
    <xf numFmtId="2" fontId="8" fillId="0" borderId="1" xfId="0"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pplyProtection="1">
      <alignment horizontal="center" vertical="center" wrapText="1"/>
      <protection locked="0"/>
    </xf>
    <xf numFmtId="177" fontId="7"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177" fontId="1" fillId="0" borderId="4"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2" fillId="2" borderId="0" xfId="0" applyFont="1" applyFill="1">
      <alignment vertical="center"/>
    </xf>
    <xf numFmtId="0" fontId="0" fillId="2" borderId="0" xfId="0" applyFont="1" applyFill="1" applyAlignment="1">
      <alignment wrapText="1"/>
    </xf>
    <xf numFmtId="0" fontId="13" fillId="2" borderId="0" xfId="0" applyFont="1" applyFill="1" applyAlignment="1">
      <alignment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9"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10" fillId="2" borderId="0" xfId="0" applyFont="1" applyFill="1" applyAlignment="1">
      <alignment wrapText="1"/>
    </xf>
    <xf numFmtId="0" fontId="10" fillId="2" borderId="1" xfId="0" applyFont="1" applyFill="1" applyBorder="1" applyAlignment="1">
      <alignment horizontal="left" vertical="center" wrapText="1"/>
    </xf>
    <xf numFmtId="0" fontId="0" fillId="2" borderId="0" xfId="0" applyFont="1" applyFill="1" applyAlignment="1">
      <alignment horizontal="center" vertical="center" wrapText="1"/>
    </xf>
    <xf numFmtId="0" fontId="10" fillId="2" borderId="0" xfId="0" applyFont="1" applyFill="1" applyAlignment="1">
      <alignment horizontal="right"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1" xfId="0"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Alignment="1">
      <alignment horizontal="center" vertical="center"/>
    </xf>
    <xf numFmtId="176" fontId="1" fillId="0" borderId="2"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1" fillId="0" borderId="0" xfId="0" applyNumberFormat="1" applyFont="1" applyFill="1" applyAlignment="1">
      <alignment horizontal="center" vertical="center"/>
    </xf>
  </cellXfs>
  <cellStyles count="2">
    <cellStyle name="常规" xfId="0" builtinId="0"/>
    <cellStyle name="常规 2" xfId="1"/>
  </cellStyles>
  <dxfs count="3">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2"/>
  <sheetViews>
    <sheetView tabSelected="1" zoomScale="85" zoomScaleNormal="85" workbookViewId="0">
      <selection activeCell="D13" sqref="D13:H13"/>
    </sheetView>
  </sheetViews>
  <sheetFormatPr defaultColWidth="8.75" defaultRowHeight="13.5"/>
  <cols>
    <col min="1" max="1" width="2.5" style="25" customWidth="1"/>
    <col min="2" max="2" width="21.5" style="32" customWidth="1"/>
    <col min="3" max="3" width="16.25" style="25" customWidth="1"/>
    <col min="4" max="4" width="19.25" style="25" customWidth="1"/>
    <col min="5" max="5" width="10.75" style="25" customWidth="1"/>
    <col min="6" max="6" width="24.75" style="25" customWidth="1"/>
    <col min="7" max="7" width="43.75" style="25" customWidth="1"/>
    <col min="8" max="8" width="22.75" style="25" customWidth="1"/>
    <col min="9" max="9" width="9.875" style="25"/>
    <col min="10" max="16384" width="8.75" style="24"/>
  </cols>
  <sheetData>
    <row r="1" spans="2:9" ht="31.5">
      <c r="B1" s="47" t="s">
        <v>0</v>
      </c>
      <c r="C1" s="47"/>
      <c r="D1" s="47"/>
      <c r="E1" s="47"/>
      <c r="F1" s="47"/>
      <c r="G1" s="47"/>
      <c r="H1" s="47"/>
    </row>
    <row r="2" spans="2:9" ht="18.95" customHeight="1">
      <c r="B2" s="27" t="s">
        <v>1</v>
      </c>
      <c r="C2" s="39" t="s">
        <v>2</v>
      </c>
      <c r="D2" s="39"/>
      <c r="E2" s="39"/>
      <c r="F2" s="27" t="s">
        <v>3</v>
      </c>
      <c r="G2" s="48" t="s">
        <v>226</v>
      </c>
      <c r="H2" s="39"/>
    </row>
    <row r="3" spans="2:9" ht="18" customHeight="1">
      <c r="B3" s="37" t="s">
        <v>4</v>
      </c>
      <c r="C3" s="39" t="s">
        <v>5</v>
      </c>
      <c r="D3" s="39"/>
      <c r="E3" s="39"/>
      <c r="F3" s="28" t="s">
        <v>231</v>
      </c>
      <c r="G3" s="48" t="s">
        <v>227</v>
      </c>
      <c r="H3" s="39"/>
    </row>
    <row r="4" spans="2:9" ht="29.1" customHeight="1">
      <c r="B4" s="38"/>
      <c r="C4" s="38"/>
      <c r="D4" s="38"/>
      <c r="E4" s="38"/>
      <c r="F4" s="27" t="s">
        <v>6</v>
      </c>
      <c r="G4" s="40" t="s">
        <v>232</v>
      </c>
      <c r="H4" s="38"/>
      <c r="I4" s="26"/>
    </row>
    <row r="5" spans="2:9" ht="32.1" customHeight="1">
      <c r="B5" s="27" t="s">
        <v>7</v>
      </c>
      <c r="C5" s="29" t="s">
        <v>8</v>
      </c>
      <c r="D5" s="27" t="s">
        <v>9</v>
      </c>
      <c r="E5" s="39" t="s">
        <v>10</v>
      </c>
      <c r="F5" s="39"/>
      <c r="G5" s="27" t="s">
        <v>11</v>
      </c>
      <c r="H5" s="29">
        <v>1.3</v>
      </c>
    </row>
    <row r="6" spans="2:9" ht="24.95" customHeight="1">
      <c r="B6" s="27" t="s">
        <v>12</v>
      </c>
      <c r="C6" s="29" t="s">
        <v>13</v>
      </c>
      <c r="D6" s="27" t="s">
        <v>14</v>
      </c>
      <c r="E6" s="30">
        <v>0.3</v>
      </c>
      <c r="F6" s="27" t="s">
        <v>15</v>
      </c>
      <c r="G6" s="44" t="s">
        <v>229</v>
      </c>
      <c r="H6" s="45"/>
    </row>
    <row r="7" spans="2:9" ht="26.1" customHeight="1">
      <c r="B7" s="27" t="s">
        <v>16</v>
      </c>
      <c r="C7" s="39" t="s">
        <v>17</v>
      </c>
      <c r="D7" s="39"/>
      <c r="E7" s="39"/>
      <c r="F7" s="27" t="s">
        <v>18</v>
      </c>
      <c r="G7" s="39" t="s">
        <v>19</v>
      </c>
      <c r="H7" s="39"/>
    </row>
    <row r="8" spans="2:9" ht="39" customHeight="1">
      <c r="B8" s="37" t="s">
        <v>20</v>
      </c>
      <c r="C8" s="27" t="s">
        <v>21</v>
      </c>
      <c r="D8" s="46" t="s">
        <v>22</v>
      </c>
      <c r="E8" s="46"/>
      <c r="F8" s="27" t="s">
        <v>23</v>
      </c>
      <c r="G8" s="39" t="s">
        <v>24</v>
      </c>
      <c r="H8" s="39"/>
    </row>
    <row r="9" spans="2:9" ht="38.1" customHeight="1">
      <c r="B9" s="37"/>
      <c r="C9" s="37" t="s">
        <v>25</v>
      </c>
      <c r="D9" s="37"/>
      <c r="E9" s="40" t="s">
        <v>228</v>
      </c>
      <c r="F9" s="40"/>
      <c r="G9" s="40"/>
      <c r="H9" s="40"/>
    </row>
    <row r="10" spans="2:9" ht="26.1" customHeight="1">
      <c r="B10" s="37"/>
      <c r="C10" s="37" t="s">
        <v>26</v>
      </c>
      <c r="D10" s="37"/>
      <c r="E10" s="40" t="s">
        <v>228</v>
      </c>
      <c r="F10" s="39"/>
      <c r="G10" s="39"/>
      <c r="H10" s="39"/>
    </row>
    <row r="11" spans="2:9" ht="26.1" customHeight="1">
      <c r="B11" s="37" t="s">
        <v>27</v>
      </c>
      <c r="C11" s="27" t="s">
        <v>28</v>
      </c>
      <c r="D11" s="27" t="s">
        <v>29</v>
      </c>
      <c r="E11" s="27" t="s">
        <v>30</v>
      </c>
      <c r="F11" s="27" t="s">
        <v>31</v>
      </c>
      <c r="G11" s="27" t="s">
        <v>32</v>
      </c>
      <c r="H11" s="27" t="s">
        <v>33</v>
      </c>
    </row>
    <row r="12" spans="2:9">
      <c r="B12" s="37"/>
      <c r="C12" s="29" t="s">
        <v>34</v>
      </c>
      <c r="D12" s="29" t="s">
        <v>34</v>
      </c>
      <c r="E12" s="29" t="s">
        <v>35</v>
      </c>
      <c r="F12" s="29" t="s">
        <v>36</v>
      </c>
      <c r="G12" s="29" t="s">
        <v>34</v>
      </c>
      <c r="H12" s="29" t="s">
        <v>34</v>
      </c>
    </row>
    <row r="13" spans="2:9" ht="45.95" customHeight="1">
      <c r="B13" s="41" t="s">
        <v>230</v>
      </c>
      <c r="C13" s="37"/>
      <c r="D13" s="42" t="s">
        <v>233</v>
      </c>
      <c r="E13" s="43"/>
      <c r="F13" s="43"/>
      <c r="G13" s="43"/>
      <c r="H13" s="43"/>
    </row>
    <row r="14" spans="2:9">
      <c r="B14" s="37" t="s">
        <v>37</v>
      </c>
      <c r="C14" s="37" t="s">
        <v>38</v>
      </c>
      <c r="D14" s="37"/>
      <c r="E14" s="37" t="s">
        <v>39</v>
      </c>
      <c r="F14" s="37"/>
      <c r="G14" s="27" t="s">
        <v>40</v>
      </c>
      <c r="H14" s="27" t="s">
        <v>41</v>
      </c>
    </row>
    <row r="15" spans="2:9">
      <c r="B15" s="37"/>
      <c r="C15" s="37" t="s">
        <v>42</v>
      </c>
      <c r="D15" s="37"/>
      <c r="E15" s="39" t="s">
        <v>43</v>
      </c>
      <c r="F15" s="39"/>
      <c r="G15" s="29" t="s">
        <v>44</v>
      </c>
      <c r="H15" s="29" t="s">
        <v>45</v>
      </c>
    </row>
    <row r="16" spans="2:9">
      <c r="B16" s="37"/>
      <c r="C16" s="37" t="s">
        <v>46</v>
      </c>
      <c r="D16" s="37"/>
      <c r="E16" s="39" t="s">
        <v>43</v>
      </c>
      <c r="F16" s="39"/>
      <c r="G16" s="29" t="s">
        <v>47</v>
      </c>
      <c r="H16" s="29" t="s">
        <v>48</v>
      </c>
    </row>
    <row r="17" spans="2:8">
      <c r="B17" s="37"/>
      <c r="C17" s="37" t="s">
        <v>49</v>
      </c>
      <c r="D17" s="37"/>
      <c r="E17" s="39" t="s">
        <v>43</v>
      </c>
      <c r="F17" s="39"/>
      <c r="G17" s="29" t="s">
        <v>44</v>
      </c>
      <c r="H17" s="29" t="s">
        <v>50</v>
      </c>
    </row>
    <row r="18" spans="2:8">
      <c r="B18" s="37" t="s">
        <v>51</v>
      </c>
      <c r="C18" s="37" t="s">
        <v>52</v>
      </c>
      <c r="D18" s="37"/>
      <c r="E18" s="37" t="s">
        <v>53</v>
      </c>
      <c r="F18" s="37"/>
      <c r="G18" s="27" t="s">
        <v>39</v>
      </c>
      <c r="H18" s="27" t="s">
        <v>40</v>
      </c>
    </row>
    <row r="19" spans="2:8" ht="162">
      <c r="B19" s="37"/>
      <c r="C19" s="39" t="s">
        <v>54</v>
      </c>
      <c r="D19" s="39"/>
      <c r="E19" s="39" t="s">
        <v>55</v>
      </c>
      <c r="F19" s="39"/>
      <c r="G19" s="31" t="s">
        <v>56</v>
      </c>
      <c r="H19" s="29" t="s">
        <v>57</v>
      </c>
    </row>
    <row r="20" spans="2:8" ht="21" customHeight="1">
      <c r="B20" s="27" t="s">
        <v>58</v>
      </c>
      <c r="C20" s="33" t="s">
        <v>59</v>
      </c>
      <c r="D20" s="33"/>
      <c r="E20" s="33"/>
      <c r="F20" s="33"/>
      <c r="G20" s="33"/>
      <c r="H20" s="33"/>
    </row>
    <row r="21" spans="2:8" ht="17.100000000000001" customHeight="1">
      <c r="G21" s="34"/>
      <c r="H21" s="34"/>
    </row>
    <row r="22" spans="2:8" ht="18.95" customHeight="1">
      <c r="E22" s="35"/>
      <c r="F22" s="35"/>
      <c r="G22" s="36" t="s">
        <v>60</v>
      </c>
      <c r="H22" s="36"/>
    </row>
  </sheetData>
  <mergeCells count="39">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C14:D14"/>
    <mergeCell ref="E14:F14"/>
    <mergeCell ref="C15:D15"/>
    <mergeCell ref="E15:F15"/>
    <mergeCell ref="C16:D16"/>
    <mergeCell ref="E16:F16"/>
    <mergeCell ref="C20:H20"/>
    <mergeCell ref="G21:H21"/>
    <mergeCell ref="E22:F22"/>
    <mergeCell ref="G22:H22"/>
    <mergeCell ref="B3:B4"/>
    <mergeCell ref="B8:B10"/>
    <mergeCell ref="B11:B12"/>
    <mergeCell ref="B14:B17"/>
    <mergeCell ref="B18:B19"/>
    <mergeCell ref="C3:E4"/>
    <mergeCell ref="C17:D17"/>
    <mergeCell ref="E17:F17"/>
    <mergeCell ref="C18:D18"/>
    <mergeCell ref="E18:F18"/>
    <mergeCell ref="C19:D19"/>
    <mergeCell ref="E19:F19"/>
  </mergeCells>
  <phoneticPr fontId="12"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M13"/>
  <sheetViews>
    <sheetView zoomScale="130" zoomScaleNormal="130" workbookViewId="0">
      <pane ySplit="3" topLeftCell="A4" activePane="bottomLeft" state="frozen"/>
      <selection pane="bottomLeft" activeCell="I17" sqref="I17"/>
    </sheetView>
  </sheetViews>
  <sheetFormatPr defaultColWidth="9.625" defaultRowHeight="13.5"/>
  <cols>
    <col min="1" max="1" width="4.75" style="1" customWidth="1"/>
    <col min="2" max="2" width="8.25" style="1" customWidth="1"/>
    <col min="3" max="3" width="7.125" style="1" customWidth="1"/>
    <col min="4" max="4" width="9.625" style="1" customWidth="1"/>
    <col min="5" max="5" width="11" style="1" customWidth="1"/>
    <col min="6" max="6" width="9.375" style="1" customWidth="1"/>
    <col min="7" max="7" width="11" style="1" customWidth="1"/>
    <col min="8" max="8" width="10.5" style="1" customWidth="1"/>
    <col min="9" max="9" width="13" style="1" customWidth="1"/>
    <col min="10" max="10" width="8.125" style="2" customWidth="1"/>
    <col min="11" max="11" width="16.5" style="3" customWidth="1"/>
    <col min="12" max="12" width="7.875" style="2" customWidth="1"/>
    <col min="13" max="13" width="8.125" style="1" customWidth="1"/>
    <col min="14" max="14" width="9.625" style="4"/>
    <col min="15" max="15" width="12.875" style="4"/>
    <col min="16" max="16384" width="9.625" style="4"/>
  </cols>
  <sheetData>
    <row r="1" spans="1:13" ht="22.5">
      <c r="A1" s="54" t="s">
        <v>61</v>
      </c>
      <c r="B1" s="54"/>
      <c r="C1" s="54"/>
      <c r="D1" s="54"/>
      <c r="E1" s="54"/>
      <c r="F1" s="54"/>
      <c r="G1" s="54"/>
      <c r="H1" s="54"/>
      <c r="I1" s="54"/>
      <c r="J1" s="54"/>
      <c r="K1" s="55"/>
      <c r="L1" s="54"/>
      <c r="M1" s="54"/>
    </row>
    <row r="2" spans="1:13" ht="14.25">
      <c r="A2" s="56" t="s">
        <v>62</v>
      </c>
      <c r="B2" s="56"/>
      <c r="C2" s="56"/>
      <c r="D2" s="56"/>
      <c r="E2" s="56"/>
      <c r="F2" s="57"/>
      <c r="G2" s="57"/>
      <c r="H2" s="57"/>
      <c r="I2" s="57"/>
      <c r="J2" s="57"/>
      <c r="K2" s="58" t="s">
        <v>63</v>
      </c>
      <c r="L2" s="56"/>
      <c r="M2" s="56"/>
    </row>
    <row r="3" spans="1:13" ht="27">
      <c r="A3" s="5" t="s">
        <v>64</v>
      </c>
      <c r="B3" s="5" t="s">
        <v>65</v>
      </c>
      <c r="C3" s="5" t="s">
        <v>66</v>
      </c>
      <c r="D3" s="6" t="s">
        <v>67</v>
      </c>
      <c r="E3" s="5" t="s">
        <v>21</v>
      </c>
      <c r="F3" s="6" t="s">
        <v>68</v>
      </c>
      <c r="G3" s="6" t="s">
        <v>69</v>
      </c>
      <c r="H3" s="6" t="s">
        <v>70</v>
      </c>
      <c r="I3" s="6" t="s">
        <v>71</v>
      </c>
      <c r="J3" s="6" t="s">
        <v>72</v>
      </c>
      <c r="K3" s="13" t="s">
        <v>73</v>
      </c>
      <c r="L3" s="5" t="s">
        <v>74</v>
      </c>
      <c r="M3" s="5" t="s">
        <v>75</v>
      </c>
    </row>
    <row r="4" spans="1:13" ht="14.25">
      <c r="A4" s="7">
        <v>1</v>
      </c>
      <c r="B4" s="8">
        <v>1</v>
      </c>
      <c r="C4" s="7" t="s">
        <v>76</v>
      </c>
      <c r="D4" s="9" t="s">
        <v>77</v>
      </c>
      <c r="E4" s="8" t="s">
        <v>78</v>
      </c>
      <c r="F4" s="10">
        <v>183.09</v>
      </c>
      <c r="G4" s="11">
        <v>176.51920000000001</v>
      </c>
      <c r="H4" s="12">
        <f>F4-G4</f>
        <v>6.5707999999999904</v>
      </c>
      <c r="I4" s="12" t="s">
        <v>79</v>
      </c>
      <c r="J4" s="14">
        <f>K4/F4</f>
        <v>16457.4799279043</v>
      </c>
      <c r="K4" s="15">
        <v>3013200</v>
      </c>
      <c r="L4" s="12" t="s">
        <v>80</v>
      </c>
      <c r="M4" s="16"/>
    </row>
    <row r="5" spans="1:13" ht="14.25">
      <c r="A5" s="7">
        <v>1</v>
      </c>
      <c r="B5" s="8">
        <v>1</v>
      </c>
      <c r="C5" s="7" t="s">
        <v>81</v>
      </c>
      <c r="D5" s="9" t="s">
        <v>77</v>
      </c>
      <c r="E5" s="8" t="s">
        <v>78</v>
      </c>
      <c r="F5" s="10">
        <v>183.09</v>
      </c>
      <c r="G5" s="11">
        <v>176.51920000000001</v>
      </c>
      <c r="H5" s="12">
        <f>F5-G5</f>
        <v>6.5707999999999904</v>
      </c>
      <c r="I5" s="12" t="s">
        <v>79</v>
      </c>
      <c r="J5" s="14">
        <f>K5/F5</f>
        <v>16463.608061609</v>
      </c>
      <c r="K5" s="15">
        <v>3014322</v>
      </c>
      <c r="L5" s="12" t="s">
        <v>80</v>
      </c>
      <c r="M5" s="16"/>
    </row>
    <row r="6" spans="1:13" ht="14.25">
      <c r="A6" s="7">
        <v>1</v>
      </c>
      <c r="B6" s="8">
        <v>1</v>
      </c>
      <c r="C6" s="7" t="s">
        <v>82</v>
      </c>
      <c r="D6" s="9" t="s">
        <v>77</v>
      </c>
      <c r="E6" s="8" t="s">
        <v>78</v>
      </c>
      <c r="F6" s="10">
        <v>183.09</v>
      </c>
      <c r="G6" s="11">
        <v>176.51920000000001</v>
      </c>
      <c r="H6" s="12">
        <f>F6-G6</f>
        <v>6.5707999999999904</v>
      </c>
      <c r="I6" s="12" t="s">
        <v>79</v>
      </c>
      <c r="J6" s="14">
        <f>K6/F6</f>
        <v>16465.650772844001</v>
      </c>
      <c r="K6" s="15">
        <v>3014696</v>
      </c>
      <c r="L6" s="12" t="s">
        <v>80</v>
      </c>
      <c r="M6" s="16"/>
    </row>
    <row r="7" spans="1:13" ht="14.25">
      <c r="A7" s="7">
        <v>2</v>
      </c>
      <c r="B7" s="8">
        <v>1</v>
      </c>
      <c r="C7" s="7" t="s">
        <v>83</v>
      </c>
      <c r="D7" s="9" t="s">
        <v>77</v>
      </c>
      <c r="E7" s="8" t="s">
        <v>78</v>
      </c>
      <c r="F7" s="10">
        <v>183.09</v>
      </c>
      <c r="G7" s="11">
        <v>176.51920000000001</v>
      </c>
      <c r="H7" s="12">
        <f>F7-G7</f>
        <v>6.5707999999999904</v>
      </c>
      <c r="I7" s="12" t="s">
        <v>79</v>
      </c>
      <c r="J7" s="14">
        <f>K7/F7</f>
        <v>15930.3839641706</v>
      </c>
      <c r="K7" s="15">
        <v>2916694</v>
      </c>
      <c r="L7" s="12" t="s">
        <v>80</v>
      </c>
      <c r="M7" s="16"/>
    </row>
    <row r="8" spans="1:13" ht="14.25">
      <c r="A8" s="7">
        <v>2</v>
      </c>
      <c r="B8" s="8">
        <v>1</v>
      </c>
      <c r="C8" s="7" t="s">
        <v>84</v>
      </c>
      <c r="D8" s="9" t="s">
        <v>77</v>
      </c>
      <c r="E8" s="8" t="s">
        <v>78</v>
      </c>
      <c r="F8" s="10">
        <v>183.09</v>
      </c>
      <c r="G8" s="11">
        <v>176.51920000000001</v>
      </c>
      <c r="H8" s="12">
        <f>F8-G8</f>
        <v>6.5707999999999904</v>
      </c>
      <c r="I8" s="12" t="s">
        <v>79</v>
      </c>
      <c r="J8" s="14">
        <f>K8/F8</f>
        <v>15930.3839641706</v>
      </c>
      <c r="K8" s="15">
        <v>2916694</v>
      </c>
      <c r="L8" s="12" t="s">
        <v>80</v>
      </c>
      <c r="M8" s="16"/>
    </row>
    <row r="9" spans="1:13" ht="14.25">
      <c r="A9" s="7" t="s">
        <v>85</v>
      </c>
      <c r="B9" s="8">
        <f>COUNTA(B4:B8)</f>
        <v>5</v>
      </c>
      <c r="C9" s="7"/>
      <c r="D9" s="8"/>
      <c r="E9" s="7"/>
      <c r="F9" s="12">
        <f>ROUND(SUM(F4:F8),2)</f>
        <v>915.45</v>
      </c>
      <c r="G9" s="12">
        <f>SUM(G4:G8)</f>
        <v>882.596</v>
      </c>
      <c r="H9" s="12">
        <f>SUM(H4:H8)</f>
        <v>32.853999999999999</v>
      </c>
      <c r="I9" s="12"/>
      <c r="J9" s="12">
        <f>ROUND(K9/F9,2)</f>
        <v>16249.5</v>
      </c>
      <c r="K9" s="15">
        <f>SUM(K4:K8)</f>
        <v>14875606</v>
      </c>
      <c r="L9" s="12"/>
      <c r="M9" s="16"/>
    </row>
    <row r="10" spans="1:13">
      <c r="A10" s="50"/>
      <c r="B10" s="50"/>
      <c r="C10" s="50"/>
      <c r="D10" s="50"/>
      <c r="E10" s="50"/>
      <c r="F10" s="50"/>
      <c r="G10" s="50"/>
      <c r="H10" s="50"/>
      <c r="I10" s="50"/>
      <c r="J10" s="51"/>
      <c r="K10" s="52"/>
      <c r="L10" s="51"/>
      <c r="M10" s="53"/>
    </row>
    <row r="11" spans="1:13" ht="27.95" customHeight="1">
      <c r="A11" s="49" t="str">
        <f>"低层房报备源总套数"&amp;B9&amp;"套，总面积"&amp;F9&amp;"㎡，总价"&amp;K9&amp;"元，均单价"&amp;J9&amp;"元/㎡。"</f>
        <v>低层房报备源总套数5套，总面积915.45㎡，总价14875606元，均单价16249.5元/㎡。</v>
      </c>
      <c r="B11" s="50"/>
      <c r="C11" s="50"/>
      <c r="D11" s="50"/>
      <c r="E11" s="50"/>
      <c r="F11" s="50"/>
      <c r="G11" s="50"/>
      <c r="H11" s="50"/>
      <c r="I11" s="50"/>
      <c r="J11" s="51"/>
      <c r="K11" s="52"/>
      <c r="L11" s="51"/>
      <c r="M11" s="53"/>
    </row>
    <row r="12" spans="1:13">
      <c r="A12" s="17"/>
      <c r="K12" s="3" t="s">
        <v>86</v>
      </c>
      <c r="M12" s="20"/>
    </row>
    <row r="13" spans="1:13">
      <c r="A13" s="18"/>
      <c r="B13" s="19"/>
      <c r="C13" s="19"/>
      <c r="D13" s="19"/>
      <c r="E13" s="19"/>
      <c r="F13" s="19"/>
      <c r="G13" s="19"/>
      <c r="H13" s="19"/>
      <c r="I13" s="19"/>
      <c r="J13" s="21"/>
      <c r="K13" s="22"/>
      <c r="L13" s="21"/>
      <c r="M13" s="23"/>
    </row>
  </sheetData>
  <mergeCells count="6">
    <mergeCell ref="A11:M11"/>
    <mergeCell ref="A1:M1"/>
    <mergeCell ref="A2:E2"/>
    <mergeCell ref="F2:J2"/>
    <mergeCell ref="K2:M2"/>
    <mergeCell ref="A10:M10"/>
  </mergeCells>
  <phoneticPr fontId="12" type="noConversion"/>
  <conditionalFormatting sqref="O1:O65531 C1:C65531">
    <cfRule type="duplicateValues" dxfId="2" priority="1"/>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dimension ref="A1:M64"/>
  <sheetViews>
    <sheetView zoomScale="115" zoomScaleNormal="115" workbookViewId="0">
      <pane ySplit="3" topLeftCell="A13" activePane="bottomLeft" state="frozen"/>
      <selection pane="bottomLeft" sqref="A1:XFD1048576"/>
    </sheetView>
  </sheetViews>
  <sheetFormatPr defaultColWidth="9" defaultRowHeight="13.5"/>
  <cols>
    <col min="1" max="1" width="4.75" style="1" customWidth="1"/>
    <col min="2" max="2" width="6.25" style="1" customWidth="1"/>
    <col min="3" max="3" width="7.125" style="1" customWidth="1"/>
    <col min="4" max="4" width="5.375" style="1" customWidth="1"/>
    <col min="5" max="5" width="11" style="1" customWidth="1"/>
    <col min="6" max="6" width="9.375" style="1" customWidth="1"/>
    <col min="7" max="7" width="11" style="1" customWidth="1"/>
    <col min="8" max="8" width="10.5" style="1" customWidth="1"/>
    <col min="9" max="9" width="7.875" style="1" customWidth="1"/>
    <col min="10" max="10" width="8.125" style="2" customWidth="1"/>
    <col min="11" max="11" width="16.5" style="3" customWidth="1"/>
    <col min="12" max="12" width="7.875" style="2" customWidth="1"/>
    <col min="13" max="13" width="8.125" style="1" customWidth="1"/>
    <col min="14" max="16381" width="9.625" style="4"/>
    <col min="16382" max="16384" width="9" style="4"/>
  </cols>
  <sheetData>
    <row r="1" spans="1:13" ht="22.5">
      <c r="A1" s="54" t="s">
        <v>61</v>
      </c>
      <c r="B1" s="54"/>
      <c r="C1" s="54"/>
      <c r="D1" s="54"/>
      <c r="E1" s="54"/>
      <c r="F1" s="54"/>
      <c r="G1" s="54"/>
      <c r="H1" s="54"/>
      <c r="I1" s="54"/>
      <c r="J1" s="54"/>
      <c r="K1" s="55"/>
      <c r="L1" s="54"/>
      <c r="M1" s="54"/>
    </row>
    <row r="2" spans="1:13" ht="14.25">
      <c r="A2" s="56" t="s">
        <v>87</v>
      </c>
      <c r="B2" s="56"/>
      <c r="C2" s="56"/>
      <c r="D2" s="56"/>
      <c r="E2" s="56"/>
      <c r="F2" s="57"/>
      <c r="G2" s="57"/>
      <c r="H2" s="57"/>
      <c r="I2" s="57"/>
      <c r="J2" s="57"/>
      <c r="K2" s="58" t="str">
        <f>低层!K2</f>
        <v>制表日期：2021年9月27日</v>
      </c>
      <c r="L2" s="56"/>
      <c r="M2" s="56"/>
    </row>
    <row r="3" spans="1:13" ht="27">
      <c r="A3" s="5" t="s">
        <v>64</v>
      </c>
      <c r="B3" s="5" t="s">
        <v>65</v>
      </c>
      <c r="C3" s="5" t="s">
        <v>66</v>
      </c>
      <c r="D3" s="6" t="s">
        <v>67</v>
      </c>
      <c r="E3" s="5" t="s">
        <v>21</v>
      </c>
      <c r="F3" s="6" t="s">
        <v>68</v>
      </c>
      <c r="G3" s="6" t="s">
        <v>69</v>
      </c>
      <c r="H3" s="6" t="s">
        <v>70</v>
      </c>
      <c r="I3" s="6" t="s">
        <v>71</v>
      </c>
      <c r="J3" s="6" t="s">
        <v>72</v>
      </c>
      <c r="K3" s="13" t="s">
        <v>73</v>
      </c>
      <c r="L3" s="5" t="s">
        <v>74</v>
      </c>
      <c r="M3" s="5" t="s">
        <v>75</v>
      </c>
    </row>
    <row r="4" spans="1:13" ht="14.25">
      <c r="A4" s="7">
        <v>3</v>
      </c>
      <c r="B4" s="8">
        <v>1</v>
      </c>
      <c r="C4" s="7" t="s">
        <v>88</v>
      </c>
      <c r="D4" s="9">
        <v>2.9</v>
      </c>
      <c r="E4" s="8" t="s">
        <v>89</v>
      </c>
      <c r="F4" s="10">
        <v>103.47</v>
      </c>
      <c r="G4" s="11">
        <v>84.7453</v>
      </c>
      <c r="H4" s="12">
        <v>18.724699999999999</v>
      </c>
      <c r="I4" s="12" t="s">
        <v>79</v>
      </c>
      <c r="J4" s="14">
        <f t="shared" ref="J4:J59" si="0">K4/F4</f>
        <v>10067.971392674201</v>
      </c>
      <c r="K4" s="15">
        <v>1041733</v>
      </c>
      <c r="L4" s="12" t="s">
        <v>80</v>
      </c>
      <c r="M4" s="16"/>
    </row>
    <row r="5" spans="1:13" ht="14.25">
      <c r="A5" s="7">
        <v>3</v>
      </c>
      <c r="B5" s="8">
        <v>1</v>
      </c>
      <c r="C5" s="7" t="s">
        <v>90</v>
      </c>
      <c r="D5" s="9">
        <v>2.9</v>
      </c>
      <c r="E5" s="8" t="s">
        <v>91</v>
      </c>
      <c r="F5" s="10">
        <v>86.14</v>
      </c>
      <c r="G5" s="11">
        <v>70.552300000000002</v>
      </c>
      <c r="H5" s="12">
        <v>15.5877</v>
      </c>
      <c r="I5" s="12" t="s">
        <v>79</v>
      </c>
      <c r="J5" s="14">
        <f t="shared" si="0"/>
        <v>9250.7545855583903</v>
      </c>
      <c r="K5" s="15">
        <v>796860</v>
      </c>
      <c r="L5" s="12" t="s">
        <v>80</v>
      </c>
      <c r="M5" s="16"/>
    </row>
    <row r="6" spans="1:13" ht="14.25">
      <c r="A6" s="7">
        <v>3</v>
      </c>
      <c r="B6" s="8">
        <v>2</v>
      </c>
      <c r="C6" s="7" t="s">
        <v>92</v>
      </c>
      <c r="D6" s="9">
        <v>2.9</v>
      </c>
      <c r="E6" s="8" t="s">
        <v>91</v>
      </c>
      <c r="F6" s="10">
        <v>86.14</v>
      </c>
      <c r="G6" s="11">
        <v>70.552300000000002</v>
      </c>
      <c r="H6" s="12">
        <v>15.5877</v>
      </c>
      <c r="I6" s="12" t="s">
        <v>79</v>
      </c>
      <c r="J6" s="14">
        <f t="shared" si="0"/>
        <v>9301.8342233573294</v>
      </c>
      <c r="K6" s="15">
        <v>801260</v>
      </c>
      <c r="L6" s="12" t="s">
        <v>80</v>
      </c>
      <c r="M6" s="16"/>
    </row>
    <row r="7" spans="1:13" ht="14.25">
      <c r="A7" s="7">
        <v>3</v>
      </c>
      <c r="B7" s="8">
        <v>2</v>
      </c>
      <c r="C7" s="7" t="s">
        <v>93</v>
      </c>
      <c r="D7" s="9">
        <v>2.9</v>
      </c>
      <c r="E7" s="8" t="s">
        <v>89</v>
      </c>
      <c r="F7" s="10">
        <v>103.47</v>
      </c>
      <c r="G7" s="11">
        <v>84.7453</v>
      </c>
      <c r="H7" s="12">
        <v>18.724699999999999</v>
      </c>
      <c r="I7" s="12" t="s">
        <v>79</v>
      </c>
      <c r="J7" s="14">
        <f t="shared" si="0"/>
        <v>9148.6131245771703</v>
      </c>
      <c r="K7" s="15">
        <v>946607</v>
      </c>
      <c r="L7" s="12" t="s">
        <v>80</v>
      </c>
      <c r="M7" s="16"/>
    </row>
    <row r="8" spans="1:13" ht="14.25">
      <c r="A8" s="7">
        <v>3</v>
      </c>
      <c r="B8" s="8">
        <v>1</v>
      </c>
      <c r="C8" s="7" t="s">
        <v>94</v>
      </c>
      <c r="D8" s="9">
        <v>2.9</v>
      </c>
      <c r="E8" s="8" t="s">
        <v>89</v>
      </c>
      <c r="F8" s="10">
        <v>103.47</v>
      </c>
      <c r="G8" s="11">
        <v>84.7453</v>
      </c>
      <c r="H8" s="12">
        <v>18.724699999999999</v>
      </c>
      <c r="I8" s="12" t="s">
        <v>79</v>
      </c>
      <c r="J8" s="14">
        <f t="shared" si="0"/>
        <v>10783.019232627799</v>
      </c>
      <c r="K8" s="15">
        <v>1115719</v>
      </c>
      <c r="L8" s="12" t="s">
        <v>80</v>
      </c>
      <c r="M8" s="16"/>
    </row>
    <row r="9" spans="1:13" ht="14.25">
      <c r="A9" s="7">
        <v>3</v>
      </c>
      <c r="B9" s="8">
        <v>1</v>
      </c>
      <c r="C9" s="7" t="s">
        <v>95</v>
      </c>
      <c r="D9" s="9">
        <v>2.9</v>
      </c>
      <c r="E9" s="8" t="s">
        <v>91</v>
      </c>
      <c r="F9" s="10">
        <v>86.14</v>
      </c>
      <c r="G9" s="11">
        <v>70.552300000000002</v>
      </c>
      <c r="H9" s="12">
        <v>15.5877</v>
      </c>
      <c r="I9" s="12" t="s">
        <v>79</v>
      </c>
      <c r="J9" s="14">
        <f t="shared" si="0"/>
        <v>9965.8114697004894</v>
      </c>
      <c r="K9" s="15">
        <v>858455</v>
      </c>
      <c r="L9" s="12" t="s">
        <v>80</v>
      </c>
      <c r="M9" s="16"/>
    </row>
    <row r="10" spans="1:13" ht="14.25">
      <c r="A10" s="7">
        <v>3</v>
      </c>
      <c r="B10" s="8">
        <v>2</v>
      </c>
      <c r="C10" s="7" t="s">
        <v>96</v>
      </c>
      <c r="D10" s="9">
        <v>2.9</v>
      </c>
      <c r="E10" s="8" t="s">
        <v>91</v>
      </c>
      <c r="F10" s="10">
        <v>86.14</v>
      </c>
      <c r="G10" s="11">
        <v>70.552300000000002</v>
      </c>
      <c r="H10" s="12">
        <v>15.5877</v>
      </c>
      <c r="I10" s="12" t="s">
        <v>79</v>
      </c>
      <c r="J10" s="14">
        <f t="shared" si="0"/>
        <v>10016.891107499399</v>
      </c>
      <c r="K10" s="15">
        <v>862855</v>
      </c>
      <c r="L10" s="12" t="s">
        <v>80</v>
      </c>
      <c r="M10" s="16"/>
    </row>
    <row r="11" spans="1:13" ht="14.25">
      <c r="A11" s="7">
        <v>3</v>
      </c>
      <c r="B11" s="8">
        <v>2</v>
      </c>
      <c r="C11" s="7" t="s">
        <v>97</v>
      </c>
      <c r="D11" s="9">
        <v>2.9</v>
      </c>
      <c r="E11" s="8" t="s">
        <v>89</v>
      </c>
      <c r="F11" s="10">
        <v>103.47</v>
      </c>
      <c r="G11" s="11">
        <v>84.7453</v>
      </c>
      <c r="H11" s="12">
        <v>18.724699999999999</v>
      </c>
      <c r="I11" s="12" t="s">
        <v>79</v>
      </c>
      <c r="J11" s="14">
        <f t="shared" si="0"/>
        <v>9965.8161786024903</v>
      </c>
      <c r="K11" s="15">
        <v>1031163</v>
      </c>
      <c r="L11" s="12" t="s">
        <v>80</v>
      </c>
      <c r="M11" s="16"/>
    </row>
    <row r="12" spans="1:13" ht="14.25">
      <c r="A12" s="7">
        <v>3</v>
      </c>
      <c r="B12" s="8">
        <v>1</v>
      </c>
      <c r="C12" s="7" t="s">
        <v>98</v>
      </c>
      <c r="D12" s="9">
        <v>2.9</v>
      </c>
      <c r="E12" s="8" t="s">
        <v>89</v>
      </c>
      <c r="F12" s="10">
        <v>103.47</v>
      </c>
      <c r="G12" s="11">
        <v>84.7453</v>
      </c>
      <c r="H12" s="12">
        <v>18.724699999999999</v>
      </c>
      <c r="I12" s="12" t="s">
        <v>79</v>
      </c>
      <c r="J12" s="14">
        <f t="shared" si="0"/>
        <v>10987.3199961341</v>
      </c>
      <c r="K12" s="15">
        <v>1136858</v>
      </c>
      <c r="L12" s="12" t="s">
        <v>80</v>
      </c>
      <c r="M12" s="16"/>
    </row>
    <row r="13" spans="1:13" ht="14.25">
      <c r="A13" s="7">
        <v>3</v>
      </c>
      <c r="B13" s="8">
        <v>1</v>
      </c>
      <c r="C13" s="7" t="s">
        <v>99</v>
      </c>
      <c r="D13" s="9">
        <v>2.9</v>
      </c>
      <c r="E13" s="8" t="s">
        <v>91</v>
      </c>
      <c r="F13" s="10">
        <v>86.14</v>
      </c>
      <c r="G13" s="11">
        <v>70.552300000000002</v>
      </c>
      <c r="H13" s="12">
        <v>15.5877</v>
      </c>
      <c r="I13" s="12" t="s">
        <v>79</v>
      </c>
      <c r="J13" s="14">
        <f t="shared" si="0"/>
        <v>10170.118411887601</v>
      </c>
      <c r="K13" s="15">
        <v>876054</v>
      </c>
      <c r="L13" s="12" t="s">
        <v>80</v>
      </c>
      <c r="M13" s="16"/>
    </row>
    <row r="14" spans="1:13" ht="14.25">
      <c r="A14" s="7">
        <v>3</v>
      </c>
      <c r="B14" s="8">
        <v>2</v>
      </c>
      <c r="C14" s="7" t="s">
        <v>100</v>
      </c>
      <c r="D14" s="9">
        <v>2.9</v>
      </c>
      <c r="E14" s="8" t="s">
        <v>89</v>
      </c>
      <c r="F14" s="10">
        <v>103.47</v>
      </c>
      <c r="G14" s="11">
        <v>84.7453</v>
      </c>
      <c r="H14" s="12">
        <v>18.724699999999999</v>
      </c>
      <c r="I14" s="12" t="s">
        <v>79</v>
      </c>
      <c r="J14" s="14">
        <f t="shared" si="0"/>
        <v>10272.262491543401</v>
      </c>
      <c r="K14" s="15">
        <v>1062871</v>
      </c>
      <c r="L14" s="12" t="s">
        <v>80</v>
      </c>
      <c r="M14" s="16"/>
    </row>
    <row r="15" spans="1:13" ht="14.25">
      <c r="A15" s="7">
        <v>3</v>
      </c>
      <c r="B15" s="8">
        <v>1</v>
      </c>
      <c r="C15" s="7" t="s">
        <v>101</v>
      </c>
      <c r="D15" s="9">
        <v>2.9</v>
      </c>
      <c r="E15" s="8" t="s">
        <v>91</v>
      </c>
      <c r="F15" s="10">
        <v>86.14</v>
      </c>
      <c r="G15" s="11">
        <v>70.552300000000002</v>
      </c>
      <c r="H15" s="12">
        <v>15.5877</v>
      </c>
      <c r="I15" s="12" t="s">
        <v>79</v>
      </c>
      <c r="J15" s="14">
        <f t="shared" si="0"/>
        <v>10578.709078244699</v>
      </c>
      <c r="K15" s="15">
        <v>911250</v>
      </c>
      <c r="L15" s="12" t="s">
        <v>80</v>
      </c>
      <c r="M15" s="16"/>
    </row>
    <row r="16" spans="1:13" ht="14.25">
      <c r="A16" s="7">
        <v>3</v>
      </c>
      <c r="B16" s="8">
        <v>2</v>
      </c>
      <c r="C16" s="7" t="s">
        <v>102</v>
      </c>
      <c r="D16" s="9">
        <v>2.9</v>
      </c>
      <c r="E16" s="8" t="s">
        <v>91</v>
      </c>
      <c r="F16" s="10">
        <v>86.14</v>
      </c>
      <c r="G16" s="11">
        <v>70.552300000000002</v>
      </c>
      <c r="H16" s="12">
        <v>15.5877</v>
      </c>
      <c r="I16" s="12" t="s">
        <v>79</v>
      </c>
      <c r="J16" s="14">
        <f t="shared" si="0"/>
        <v>10629.7887160436</v>
      </c>
      <c r="K16" s="15">
        <v>915650</v>
      </c>
      <c r="L16" s="12" t="s">
        <v>80</v>
      </c>
      <c r="M16" s="16"/>
    </row>
    <row r="17" spans="1:13" ht="14.25">
      <c r="A17" s="7">
        <v>3</v>
      </c>
      <c r="B17" s="8">
        <v>2</v>
      </c>
      <c r="C17" s="7" t="s">
        <v>103</v>
      </c>
      <c r="D17" s="9">
        <v>2.9</v>
      </c>
      <c r="E17" s="8" t="s">
        <v>89</v>
      </c>
      <c r="F17" s="10">
        <v>103.47</v>
      </c>
      <c r="G17" s="11">
        <v>84.7453</v>
      </c>
      <c r="H17" s="12">
        <v>18.724699999999999</v>
      </c>
      <c r="I17" s="12" t="s">
        <v>79</v>
      </c>
      <c r="J17" s="14">
        <f t="shared" si="0"/>
        <v>10783.019232627799</v>
      </c>
      <c r="K17" s="15">
        <v>1115719</v>
      </c>
      <c r="L17" s="12" t="s">
        <v>80</v>
      </c>
      <c r="M17" s="16"/>
    </row>
    <row r="18" spans="1:13" ht="14.25">
      <c r="A18" s="7">
        <v>3</v>
      </c>
      <c r="B18" s="8">
        <v>1</v>
      </c>
      <c r="C18" s="7" t="s">
        <v>104</v>
      </c>
      <c r="D18" s="9">
        <v>2.9</v>
      </c>
      <c r="E18" s="8" t="s">
        <v>89</v>
      </c>
      <c r="F18" s="10">
        <v>103.47</v>
      </c>
      <c r="G18" s="11">
        <v>84.7453</v>
      </c>
      <c r="H18" s="12">
        <v>18.724699999999999</v>
      </c>
      <c r="I18" s="12" t="s">
        <v>79</v>
      </c>
      <c r="J18" s="14">
        <f t="shared" si="0"/>
        <v>11600.2319512902</v>
      </c>
      <c r="K18" s="15">
        <v>1200276</v>
      </c>
      <c r="L18" s="12" t="s">
        <v>80</v>
      </c>
      <c r="M18" s="16"/>
    </row>
    <row r="19" spans="1:13" ht="14.25">
      <c r="A19" s="7">
        <v>3</v>
      </c>
      <c r="B19" s="8">
        <v>2</v>
      </c>
      <c r="C19" s="7" t="s">
        <v>105</v>
      </c>
      <c r="D19" s="9">
        <v>2.9</v>
      </c>
      <c r="E19" s="8" t="s">
        <v>91</v>
      </c>
      <c r="F19" s="10">
        <v>86.14</v>
      </c>
      <c r="G19" s="11">
        <v>70.552300000000002</v>
      </c>
      <c r="H19" s="12">
        <v>15.5877</v>
      </c>
      <c r="I19" s="12" t="s">
        <v>79</v>
      </c>
      <c r="J19" s="14">
        <f t="shared" si="0"/>
        <v>10834.095658230801</v>
      </c>
      <c r="K19" s="15">
        <v>933249</v>
      </c>
      <c r="L19" s="12" t="s">
        <v>80</v>
      </c>
      <c r="M19" s="16"/>
    </row>
    <row r="20" spans="1:13" ht="14.25">
      <c r="A20" s="7">
        <v>3</v>
      </c>
      <c r="B20" s="8">
        <v>1</v>
      </c>
      <c r="C20" s="7" t="s">
        <v>106</v>
      </c>
      <c r="D20" s="9">
        <v>2.9</v>
      </c>
      <c r="E20" s="8" t="s">
        <v>91</v>
      </c>
      <c r="F20" s="10">
        <v>86.14</v>
      </c>
      <c r="G20" s="11">
        <v>70.552300000000002</v>
      </c>
      <c r="H20" s="12">
        <v>15.5877</v>
      </c>
      <c r="I20" s="12" t="s">
        <v>79</v>
      </c>
      <c r="J20" s="14">
        <f t="shared" si="0"/>
        <v>10987.322962619</v>
      </c>
      <c r="K20" s="15">
        <v>946448</v>
      </c>
      <c r="L20" s="12" t="s">
        <v>80</v>
      </c>
      <c r="M20" s="16"/>
    </row>
    <row r="21" spans="1:13" ht="14.25">
      <c r="A21" s="7">
        <v>3</v>
      </c>
      <c r="B21" s="8">
        <v>2</v>
      </c>
      <c r="C21" s="7" t="s">
        <v>107</v>
      </c>
      <c r="D21" s="9">
        <v>2.9</v>
      </c>
      <c r="E21" s="8" t="s">
        <v>91</v>
      </c>
      <c r="F21" s="10">
        <v>86.14</v>
      </c>
      <c r="G21" s="11">
        <v>70.552300000000002</v>
      </c>
      <c r="H21" s="12">
        <v>15.5877</v>
      </c>
      <c r="I21" s="12" t="s">
        <v>79</v>
      </c>
      <c r="J21" s="14">
        <f t="shared" si="0"/>
        <v>11038.3909914093</v>
      </c>
      <c r="K21" s="15">
        <v>950847</v>
      </c>
      <c r="L21" s="12" t="s">
        <v>80</v>
      </c>
      <c r="M21" s="16"/>
    </row>
    <row r="22" spans="1:13" ht="14.25">
      <c r="A22" s="7">
        <v>3</v>
      </c>
      <c r="B22" s="8">
        <v>1</v>
      </c>
      <c r="C22" s="7" t="s">
        <v>108</v>
      </c>
      <c r="D22" s="9">
        <v>2.9</v>
      </c>
      <c r="E22" s="8" t="s">
        <v>91</v>
      </c>
      <c r="F22" s="10">
        <v>86.14</v>
      </c>
      <c r="G22" s="11">
        <v>70.552300000000002</v>
      </c>
      <c r="H22" s="12">
        <v>15.5877</v>
      </c>
      <c r="I22" s="12" t="s">
        <v>79</v>
      </c>
      <c r="J22" s="14">
        <f t="shared" si="0"/>
        <v>11191.6182957975</v>
      </c>
      <c r="K22" s="15">
        <v>964046</v>
      </c>
      <c r="L22" s="12" t="s">
        <v>80</v>
      </c>
      <c r="M22" s="16"/>
    </row>
    <row r="23" spans="1:13" ht="14.25">
      <c r="A23" s="7">
        <v>3</v>
      </c>
      <c r="B23" s="8">
        <v>2</v>
      </c>
      <c r="C23" s="7" t="s">
        <v>109</v>
      </c>
      <c r="D23" s="9">
        <v>2.9</v>
      </c>
      <c r="E23" s="8" t="s">
        <v>89</v>
      </c>
      <c r="F23" s="10">
        <v>103.47</v>
      </c>
      <c r="G23" s="11">
        <v>84.7453</v>
      </c>
      <c r="H23" s="12">
        <v>18.724699999999999</v>
      </c>
      <c r="I23" s="12" t="s">
        <v>79</v>
      </c>
      <c r="J23" s="14">
        <f t="shared" si="0"/>
        <v>11395.921523146801</v>
      </c>
      <c r="K23" s="15">
        <v>1179136</v>
      </c>
      <c r="L23" s="12" t="s">
        <v>80</v>
      </c>
      <c r="M23" s="16"/>
    </row>
    <row r="24" spans="1:13" ht="14.25">
      <c r="A24" s="7">
        <v>3</v>
      </c>
      <c r="B24" s="8">
        <v>1</v>
      </c>
      <c r="C24" s="7" t="s">
        <v>110</v>
      </c>
      <c r="D24" s="9">
        <v>2.9</v>
      </c>
      <c r="E24" s="8" t="s">
        <v>89</v>
      </c>
      <c r="F24" s="10">
        <v>103.47</v>
      </c>
      <c r="G24" s="11">
        <v>84.7453</v>
      </c>
      <c r="H24" s="12">
        <v>18.724699999999999</v>
      </c>
      <c r="I24" s="12" t="s">
        <v>79</v>
      </c>
      <c r="J24" s="14">
        <f t="shared" si="0"/>
        <v>10783.019232627799</v>
      </c>
      <c r="K24" s="15">
        <v>1115719</v>
      </c>
      <c r="L24" s="12" t="s">
        <v>80</v>
      </c>
      <c r="M24" s="16"/>
    </row>
    <row r="25" spans="1:13" ht="14.25">
      <c r="A25" s="7">
        <v>3</v>
      </c>
      <c r="B25" s="8">
        <v>1</v>
      </c>
      <c r="C25" s="7" t="s">
        <v>111</v>
      </c>
      <c r="D25" s="9">
        <v>2.9</v>
      </c>
      <c r="E25" s="8" t="s">
        <v>91</v>
      </c>
      <c r="F25" s="10">
        <v>86.14</v>
      </c>
      <c r="G25" s="11">
        <v>70.552300000000002</v>
      </c>
      <c r="H25" s="12">
        <v>15.5877</v>
      </c>
      <c r="I25" s="12" t="s">
        <v>79</v>
      </c>
      <c r="J25" s="14">
        <f t="shared" si="0"/>
        <v>9965.8114697004894</v>
      </c>
      <c r="K25" s="15">
        <v>858455</v>
      </c>
      <c r="L25" s="12" t="s">
        <v>80</v>
      </c>
      <c r="M25" s="16"/>
    </row>
    <row r="26" spans="1:13" ht="14.25">
      <c r="A26" s="7">
        <v>3</v>
      </c>
      <c r="B26" s="8">
        <v>2</v>
      </c>
      <c r="C26" s="7" t="s">
        <v>112</v>
      </c>
      <c r="D26" s="9">
        <v>2.9</v>
      </c>
      <c r="E26" s="8" t="s">
        <v>91</v>
      </c>
      <c r="F26" s="10">
        <v>86.14</v>
      </c>
      <c r="G26" s="11">
        <v>70.552300000000002</v>
      </c>
      <c r="H26" s="12">
        <v>15.5877</v>
      </c>
      <c r="I26" s="12" t="s">
        <v>79</v>
      </c>
      <c r="J26" s="14">
        <f t="shared" si="0"/>
        <v>10016.891107499399</v>
      </c>
      <c r="K26" s="15">
        <v>862855</v>
      </c>
      <c r="L26" s="12" t="s">
        <v>80</v>
      </c>
      <c r="M26" s="16"/>
    </row>
    <row r="27" spans="1:13" ht="14.25">
      <c r="A27" s="7">
        <v>3</v>
      </c>
      <c r="B27" s="8">
        <v>2</v>
      </c>
      <c r="C27" s="7" t="s">
        <v>113</v>
      </c>
      <c r="D27" s="9">
        <v>2.9</v>
      </c>
      <c r="E27" s="8" t="s">
        <v>89</v>
      </c>
      <c r="F27" s="10">
        <v>103.47</v>
      </c>
      <c r="G27" s="11">
        <v>84.7453</v>
      </c>
      <c r="H27" s="12">
        <v>18.724699999999999</v>
      </c>
      <c r="I27" s="12" t="s">
        <v>79</v>
      </c>
      <c r="J27" s="14">
        <f t="shared" si="0"/>
        <v>10170.1266067459</v>
      </c>
      <c r="K27" s="15">
        <v>1052303</v>
      </c>
      <c r="L27" s="12" t="s">
        <v>80</v>
      </c>
      <c r="M27" s="16"/>
    </row>
    <row r="28" spans="1:13" ht="14.25">
      <c r="A28" s="7">
        <v>4</v>
      </c>
      <c r="B28" s="8">
        <v>1</v>
      </c>
      <c r="C28" s="7" t="s">
        <v>114</v>
      </c>
      <c r="D28" s="9">
        <v>2.9</v>
      </c>
      <c r="E28" s="8" t="s">
        <v>89</v>
      </c>
      <c r="F28" s="10">
        <v>103.47</v>
      </c>
      <c r="G28" s="11">
        <v>84.7453</v>
      </c>
      <c r="H28" s="12">
        <v>18.724699999999999</v>
      </c>
      <c r="I28" s="12" t="s">
        <v>79</v>
      </c>
      <c r="J28" s="14">
        <f t="shared" si="0"/>
        <v>9965.8161786024903</v>
      </c>
      <c r="K28" s="15">
        <v>1031163</v>
      </c>
      <c r="L28" s="12" t="s">
        <v>80</v>
      </c>
      <c r="M28" s="16"/>
    </row>
    <row r="29" spans="1:13" ht="14.25">
      <c r="A29" s="7">
        <v>4</v>
      </c>
      <c r="B29" s="8">
        <v>1</v>
      </c>
      <c r="C29" s="7" t="s">
        <v>115</v>
      </c>
      <c r="D29" s="9">
        <v>2.9</v>
      </c>
      <c r="E29" s="8" t="s">
        <v>91</v>
      </c>
      <c r="F29" s="10">
        <v>86.14</v>
      </c>
      <c r="G29" s="11">
        <v>70.552300000000002</v>
      </c>
      <c r="H29" s="12">
        <v>15.5877</v>
      </c>
      <c r="I29" s="12" t="s">
        <v>79</v>
      </c>
      <c r="J29" s="14">
        <f t="shared" si="0"/>
        <v>9148.6069189691207</v>
      </c>
      <c r="K29" s="15">
        <v>788061</v>
      </c>
      <c r="L29" s="12" t="s">
        <v>80</v>
      </c>
      <c r="M29" s="16"/>
    </row>
    <row r="30" spans="1:13" ht="14.25">
      <c r="A30" s="7">
        <v>4</v>
      </c>
      <c r="B30" s="8">
        <v>2</v>
      </c>
      <c r="C30" s="7" t="s">
        <v>116</v>
      </c>
      <c r="D30" s="9">
        <v>2.9</v>
      </c>
      <c r="E30" s="8" t="s">
        <v>91</v>
      </c>
      <c r="F30" s="10">
        <v>86.14</v>
      </c>
      <c r="G30" s="11">
        <v>70.552300000000002</v>
      </c>
      <c r="H30" s="12">
        <v>15.5877</v>
      </c>
      <c r="I30" s="12" t="s">
        <v>79</v>
      </c>
      <c r="J30" s="14">
        <f t="shared" si="0"/>
        <v>9199.6865567680507</v>
      </c>
      <c r="K30" s="15">
        <v>792461</v>
      </c>
      <c r="L30" s="12" t="s">
        <v>80</v>
      </c>
      <c r="M30" s="16"/>
    </row>
    <row r="31" spans="1:13" ht="14.25">
      <c r="A31" s="7">
        <v>4</v>
      </c>
      <c r="B31" s="8">
        <v>2</v>
      </c>
      <c r="C31" s="7" t="s">
        <v>117</v>
      </c>
      <c r="D31" s="9">
        <v>2.9</v>
      </c>
      <c r="E31" s="8" t="s">
        <v>89</v>
      </c>
      <c r="F31" s="10">
        <v>103.47</v>
      </c>
      <c r="G31" s="11">
        <v>84.7453</v>
      </c>
      <c r="H31" s="12">
        <v>18.724699999999999</v>
      </c>
      <c r="I31" s="12" t="s">
        <v>79</v>
      </c>
      <c r="J31" s="14">
        <f t="shared" si="0"/>
        <v>9352.9138880834998</v>
      </c>
      <c r="K31" s="15">
        <v>967746</v>
      </c>
      <c r="L31" s="12" t="s">
        <v>80</v>
      </c>
      <c r="M31" s="16"/>
    </row>
    <row r="32" spans="1:13" ht="14.25">
      <c r="A32" s="7">
        <v>4</v>
      </c>
      <c r="B32" s="8">
        <v>1</v>
      </c>
      <c r="C32" s="7" t="s">
        <v>118</v>
      </c>
      <c r="D32" s="9">
        <v>2.9</v>
      </c>
      <c r="E32" s="8" t="s">
        <v>91</v>
      </c>
      <c r="F32" s="10">
        <v>86.14</v>
      </c>
      <c r="G32" s="11">
        <v>70.552300000000002</v>
      </c>
      <c r="H32" s="12">
        <v>15.5877</v>
      </c>
      <c r="I32" s="12" t="s">
        <v>79</v>
      </c>
      <c r="J32" s="14">
        <f t="shared" si="0"/>
        <v>9863.6638031112107</v>
      </c>
      <c r="K32" s="15">
        <v>849656</v>
      </c>
      <c r="L32" s="12" t="s">
        <v>80</v>
      </c>
      <c r="M32" s="16"/>
    </row>
    <row r="33" spans="1:13" ht="14.25">
      <c r="A33" s="7">
        <v>4</v>
      </c>
      <c r="B33" s="8">
        <v>2</v>
      </c>
      <c r="C33" s="7" t="s">
        <v>119</v>
      </c>
      <c r="D33" s="9">
        <v>2.9</v>
      </c>
      <c r="E33" s="8" t="s">
        <v>91</v>
      </c>
      <c r="F33" s="10">
        <v>86.14</v>
      </c>
      <c r="G33" s="11">
        <v>70.552300000000002</v>
      </c>
      <c r="H33" s="12">
        <v>15.5877</v>
      </c>
      <c r="I33" s="12" t="s">
        <v>79</v>
      </c>
      <c r="J33" s="14">
        <f t="shared" si="0"/>
        <v>9914.7434409101497</v>
      </c>
      <c r="K33" s="15">
        <v>854056</v>
      </c>
      <c r="L33" s="12" t="s">
        <v>80</v>
      </c>
      <c r="M33" s="16"/>
    </row>
    <row r="34" spans="1:13" ht="14.25">
      <c r="A34" s="7">
        <v>4</v>
      </c>
      <c r="B34" s="8">
        <v>1</v>
      </c>
      <c r="C34" s="7" t="s">
        <v>120</v>
      </c>
      <c r="D34" s="9">
        <v>2.9</v>
      </c>
      <c r="E34" s="8" t="s">
        <v>89</v>
      </c>
      <c r="F34" s="10">
        <v>103.47</v>
      </c>
      <c r="G34" s="11">
        <v>84.7453</v>
      </c>
      <c r="H34" s="12">
        <v>18.724699999999999</v>
      </c>
      <c r="I34" s="12" t="s">
        <v>79</v>
      </c>
      <c r="J34" s="14">
        <f t="shared" si="0"/>
        <v>11293.7759737122</v>
      </c>
      <c r="K34" s="15">
        <v>1168567</v>
      </c>
      <c r="L34" s="12" t="s">
        <v>80</v>
      </c>
      <c r="M34" s="16"/>
    </row>
    <row r="35" spans="1:13" ht="14.25">
      <c r="A35" s="7">
        <v>4</v>
      </c>
      <c r="B35" s="8">
        <v>2</v>
      </c>
      <c r="C35" s="7" t="s">
        <v>121</v>
      </c>
      <c r="D35" s="9">
        <v>2.9</v>
      </c>
      <c r="E35" s="8" t="s">
        <v>91</v>
      </c>
      <c r="F35" s="10">
        <v>86.14</v>
      </c>
      <c r="G35" s="11">
        <v>70.552300000000002</v>
      </c>
      <c r="H35" s="12">
        <v>15.5877</v>
      </c>
      <c r="I35" s="12" t="s">
        <v>79</v>
      </c>
      <c r="J35" s="14">
        <f t="shared" si="0"/>
        <v>10527.6410494544</v>
      </c>
      <c r="K35" s="15">
        <v>906851</v>
      </c>
      <c r="L35" s="12" t="s">
        <v>80</v>
      </c>
      <c r="M35" s="16"/>
    </row>
    <row r="36" spans="1:13" ht="14.25">
      <c r="A36" s="7">
        <v>4</v>
      </c>
      <c r="B36" s="8">
        <v>1</v>
      </c>
      <c r="C36" s="7" t="s">
        <v>122</v>
      </c>
      <c r="D36" s="9">
        <v>2.9</v>
      </c>
      <c r="E36" s="8" t="s">
        <v>91</v>
      </c>
      <c r="F36" s="10">
        <v>86.14</v>
      </c>
      <c r="G36" s="11">
        <v>70.552300000000002</v>
      </c>
      <c r="H36" s="12">
        <v>15.5877</v>
      </c>
      <c r="I36" s="12" t="s">
        <v>79</v>
      </c>
      <c r="J36" s="14">
        <f t="shared" si="0"/>
        <v>10680.868353842599</v>
      </c>
      <c r="K36" s="15">
        <v>920050</v>
      </c>
      <c r="L36" s="12" t="s">
        <v>80</v>
      </c>
      <c r="M36" s="16"/>
    </row>
    <row r="37" spans="1:13" ht="14.25">
      <c r="A37" s="7">
        <v>4</v>
      </c>
      <c r="B37" s="8">
        <v>2</v>
      </c>
      <c r="C37" s="7" t="s">
        <v>123</v>
      </c>
      <c r="D37" s="9">
        <v>2.9</v>
      </c>
      <c r="E37" s="8" t="s">
        <v>89</v>
      </c>
      <c r="F37" s="10">
        <v>103.47</v>
      </c>
      <c r="G37" s="11">
        <v>84.7453</v>
      </c>
      <c r="H37" s="12">
        <v>18.724699999999999</v>
      </c>
      <c r="I37" s="12" t="s">
        <v>79</v>
      </c>
      <c r="J37" s="14">
        <f t="shared" si="0"/>
        <v>10885.174446699501</v>
      </c>
      <c r="K37" s="15">
        <v>1126289</v>
      </c>
      <c r="L37" s="12" t="s">
        <v>80</v>
      </c>
      <c r="M37" s="16"/>
    </row>
    <row r="38" spans="1:13" ht="14.25">
      <c r="A38" s="7">
        <v>4</v>
      </c>
      <c r="B38" s="8">
        <v>1</v>
      </c>
      <c r="C38" s="7" t="s">
        <v>124</v>
      </c>
      <c r="D38" s="9">
        <v>2.9</v>
      </c>
      <c r="E38" s="8" t="s">
        <v>91</v>
      </c>
      <c r="F38" s="10">
        <v>86.14</v>
      </c>
      <c r="G38" s="11">
        <v>70.552300000000002</v>
      </c>
      <c r="H38" s="12">
        <v>15.5877</v>
      </c>
      <c r="I38" s="12" t="s">
        <v>79</v>
      </c>
      <c r="J38" s="14">
        <f t="shared" si="0"/>
        <v>10885.1636870211</v>
      </c>
      <c r="K38" s="15">
        <v>937648</v>
      </c>
      <c r="L38" s="12" t="s">
        <v>80</v>
      </c>
      <c r="M38" s="16"/>
    </row>
    <row r="39" spans="1:13" ht="14.25">
      <c r="A39" s="7">
        <v>4</v>
      </c>
      <c r="B39" s="8">
        <v>1</v>
      </c>
      <c r="C39" s="7" t="s">
        <v>125</v>
      </c>
      <c r="D39" s="9">
        <v>2.9</v>
      </c>
      <c r="E39" s="8" t="s">
        <v>91</v>
      </c>
      <c r="F39" s="10">
        <v>86.14</v>
      </c>
      <c r="G39" s="11">
        <v>70.552300000000002</v>
      </c>
      <c r="H39" s="12">
        <v>15.5877</v>
      </c>
      <c r="I39" s="12" t="s">
        <v>79</v>
      </c>
      <c r="J39" s="14">
        <f t="shared" si="0"/>
        <v>11089.470629208299</v>
      </c>
      <c r="K39" s="15">
        <v>955247</v>
      </c>
      <c r="L39" s="12" t="s">
        <v>80</v>
      </c>
      <c r="M39" s="16"/>
    </row>
    <row r="40" spans="1:13" ht="14.25">
      <c r="A40" s="7">
        <v>4</v>
      </c>
      <c r="B40" s="8">
        <v>2</v>
      </c>
      <c r="C40" s="7" t="s">
        <v>126</v>
      </c>
      <c r="D40" s="9">
        <v>2.9</v>
      </c>
      <c r="E40" s="8" t="s">
        <v>91</v>
      </c>
      <c r="F40" s="10">
        <v>86.14</v>
      </c>
      <c r="G40" s="11">
        <v>70.552300000000002</v>
      </c>
      <c r="H40" s="12">
        <v>15.5877</v>
      </c>
      <c r="I40" s="12" t="s">
        <v>79</v>
      </c>
      <c r="J40" s="14">
        <f t="shared" si="0"/>
        <v>11140.538657998601</v>
      </c>
      <c r="K40" s="15">
        <v>959646</v>
      </c>
      <c r="L40" s="12" t="s">
        <v>80</v>
      </c>
      <c r="M40" s="16"/>
    </row>
    <row r="41" spans="1:13" ht="14.25">
      <c r="A41" s="7">
        <v>4</v>
      </c>
      <c r="B41" s="8">
        <v>2</v>
      </c>
      <c r="C41" s="7" t="s">
        <v>127</v>
      </c>
      <c r="D41" s="9">
        <v>2.9</v>
      </c>
      <c r="E41" s="8" t="s">
        <v>91</v>
      </c>
      <c r="F41" s="10">
        <v>86.14</v>
      </c>
      <c r="G41" s="11">
        <v>70.552300000000002</v>
      </c>
      <c r="H41" s="12">
        <v>15.5877</v>
      </c>
      <c r="I41" s="12" t="s">
        <v>79</v>
      </c>
      <c r="J41" s="14">
        <f t="shared" si="0"/>
        <v>9914.7434409101497</v>
      </c>
      <c r="K41" s="15">
        <v>854056</v>
      </c>
      <c r="L41" s="12" t="s">
        <v>80</v>
      </c>
      <c r="M41" s="16"/>
    </row>
    <row r="42" spans="1:13" ht="14.25">
      <c r="A42" s="7">
        <v>4</v>
      </c>
      <c r="B42" s="8">
        <v>2</v>
      </c>
      <c r="C42" s="7" t="s">
        <v>128</v>
      </c>
      <c r="D42" s="9">
        <v>2.9</v>
      </c>
      <c r="E42" s="8" t="s">
        <v>89</v>
      </c>
      <c r="F42" s="10">
        <v>103.47</v>
      </c>
      <c r="G42" s="11">
        <v>84.7453</v>
      </c>
      <c r="H42" s="12">
        <v>18.724699999999999</v>
      </c>
      <c r="I42" s="12" t="s">
        <v>79</v>
      </c>
      <c r="J42" s="14">
        <f t="shared" si="0"/>
        <v>10067.971392674201</v>
      </c>
      <c r="K42" s="15">
        <v>1041733</v>
      </c>
      <c r="L42" s="12" t="s">
        <v>80</v>
      </c>
      <c r="M42" s="16"/>
    </row>
    <row r="43" spans="1:13" ht="14.25">
      <c r="A43" s="7">
        <v>5</v>
      </c>
      <c r="B43" s="8">
        <v>1</v>
      </c>
      <c r="C43" s="7" t="s">
        <v>129</v>
      </c>
      <c r="D43" s="9">
        <v>2.9</v>
      </c>
      <c r="E43" s="8" t="s">
        <v>89</v>
      </c>
      <c r="F43" s="10">
        <v>106.91</v>
      </c>
      <c r="G43" s="11">
        <v>89.137500000000003</v>
      </c>
      <c r="H43" s="12">
        <v>17.772500000000001</v>
      </c>
      <c r="I43" s="12" t="s">
        <v>79</v>
      </c>
      <c r="J43" s="14">
        <f t="shared" si="0"/>
        <v>10272.2663922926</v>
      </c>
      <c r="K43" s="15">
        <v>1098208</v>
      </c>
      <c r="L43" s="12" t="s">
        <v>80</v>
      </c>
      <c r="M43" s="16"/>
    </row>
    <row r="44" spans="1:13" ht="14.25">
      <c r="A44" s="7">
        <v>5</v>
      </c>
      <c r="B44" s="8">
        <v>1</v>
      </c>
      <c r="C44" s="7" t="s">
        <v>130</v>
      </c>
      <c r="D44" s="9">
        <v>2.9</v>
      </c>
      <c r="E44" s="8" t="s">
        <v>89</v>
      </c>
      <c r="F44" s="10">
        <v>102.86</v>
      </c>
      <c r="G44" s="11">
        <v>85.762100000000004</v>
      </c>
      <c r="H44" s="12">
        <v>17.097899999999999</v>
      </c>
      <c r="I44" s="12" t="s">
        <v>79</v>
      </c>
      <c r="J44" s="14">
        <f t="shared" si="0"/>
        <v>9455.0651370795294</v>
      </c>
      <c r="K44" s="15">
        <v>972548</v>
      </c>
      <c r="L44" s="12" t="s">
        <v>80</v>
      </c>
      <c r="M44" s="16"/>
    </row>
    <row r="45" spans="1:13" ht="14.25">
      <c r="A45" s="7">
        <v>5</v>
      </c>
      <c r="B45" s="8">
        <v>1</v>
      </c>
      <c r="C45" s="7" t="s">
        <v>131</v>
      </c>
      <c r="D45" s="9">
        <v>2.9</v>
      </c>
      <c r="E45" s="8" t="s">
        <v>89</v>
      </c>
      <c r="F45" s="10">
        <v>107.23</v>
      </c>
      <c r="G45" s="11">
        <v>89.400700000000001</v>
      </c>
      <c r="H45" s="12">
        <v>17.8293</v>
      </c>
      <c r="I45" s="12" t="s">
        <v>79</v>
      </c>
      <c r="J45" s="14">
        <f t="shared" si="0"/>
        <v>9659.3677142590695</v>
      </c>
      <c r="K45" s="15">
        <v>1035774</v>
      </c>
      <c r="L45" s="12" t="s">
        <v>80</v>
      </c>
      <c r="M45" s="16"/>
    </row>
    <row r="46" spans="1:13" ht="14.25">
      <c r="A46" s="7">
        <v>5</v>
      </c>
      <c r="B46" s="8">
        <v>1</v>
      </c>
      <c r="C46" s="7" t="s">
        <v>132</v>
      </c>
      <c r="D46" s="9">
        <v>2.9</v>
      </c>
      <c r="E46" s="8" t="s">
        <v>89</v>
      </c>
      <c r="F46" s="10">
        <v>106.91</v>
      </c>
      <c r="G46" s="11">
        <v>89.137500000000003</v>
      </c>
      <c r="H46" s="12">
        <v>17.772500000000001</v>
      </c>
      <c r="I46" s="12" t="s">
        <v>79</v>
      </c>
      <c r="J46" s="14">
        <f t="shared" si="0"/>
        <v>10987.3164343841</v>
      </c>
      <c r="K46" s="15">
        <v>1174654</v>
      </c>
      <c r="L46" s="12" t="s">
        <v>80</v>
      </c>
      <c r="M46" s="16"/>
    </row>
    <row r="47" spans="1:13" ht="14.25">
      <c r="A47" s="7">
        <v>5</v>
      </c>
      <c r="B47" s="8">
        <v>1</v>
      </c>
      <c r="C47" s="7" t="s">
        <v>133</v>
      </c>
      <c r="D47" s="9">
        <v>2.9</v>
      </c>
      <c r="E47" s="8" t="s">
        <v>89</v>
      </c>
      <c r="F47" s="10">
        <v>102.86</v>
      </c>
      <c r="G47" s="11">
        <v>85.762100000000004</v>
      </c>
      <c r="H47" s="12">
        <v>17.097899999999999</v>
      </c>
      <c r="I47" s="12" t="s">
        <v>79</v>
      </c>
      <c r="J47" s="14">
        <f t="shared" si="0"/>
        <v>10170.114719035601</v>
      </c>
      <c r="K47" s="15">
        <v>1046098</v>
      </c>
      <c r="L47" s="12" t="s">
        <v>80</v>
      </c>
      <c r="M47" s="16"/>
    </row>
    <row r="48" spans="1:13" ht="14.25">
      <c r="A48" s="7">
        <v>5</v>
      </c>
      <c r="B48" s="8">
        <v>1</v>
      </c>
      <c r="C48" s="7" t="s">
        <v>134</v>
      </c>
      <c r="D48" s="9">
        <v>2.9</v>
      </c>
      <c r="E48" s="8" t="s">
        <v>89</v>
      </c>
      <c r="F48" s="10">
        <v>107.23</v>
      </c>
      <c r="G48" s="11">
        <v>89.400700000000001</v>
      </c>
      <c r="H48" s="12">
        <v>17.8293</v>
      </c>
      <c r="I48" s="12" t="s">
        <v>79</v>
      </c>
      <c r="J48" s="14">
        <f t="shared" si="0"/>
        <v>10374.4101464142</v>
      </c>
      <c r="K48" s="15">
        <v>1112448</v>
      </c>
      <c r="L48" s="12" t="s">
        <v>80</v>
      </c>
      <c r="M48" s="16"/>
    </row>
    <row r="49" spans="1:13" ht="14.25">
      <c r="A49" s="7">
        <v>5</v>
      </c>
      <c r="B49" s="8">
        <v>1</v>
      </c>
      <c r="C49" s="7" t="s">
        <v>135</v>
      </c>
      <c r="D49" s="9">
        <v>2.9</v>
      </c>
      <c r="E49" s="8" t="s">
        <v>89</v>
      </c>
      <c r="F49" s="10">
        <v>106.91</v>
      </c>
      <c r="G49" s="11">
        <v>89.137500000000003</v>
      </c>
      <c r="H49" s="12">
        <v>17.772500000000001</v>
      </c>
      <c r="I49" s="12" t="s">
        <v>79</v>
      </c>
      <c r="J49" s="14">
        <f t="shared" si="0"/>
        <v>11191.619118885001</v>
      </c>
      <c r="K49" s="15">
        <v>1196496</v>
      </c>
      <c r="L49" s="12" t="s">
        <v>80</v>
      </c>
      <c r="M49" s="16"/>
    </row>
    <row r="50" spans="1:13" ht="14.25">
      <c r="A50" s="7">
        <v>5</v>
      </c>
      <c r="B50" s="8">
        <v>1</v>
      </c>
      <c r="C50" s="7" t="s">
        <v>136</v>
      </c>
      <c r="D50" s="9">
        <v>2.9</v>
      </c>
      <c r="E50" s="8" t="s">
        <v>89</v>
      </c>
      <c r="F50" s="10">
        <v>107.23</v>
      </c>
      <c r="G50" s="11">
        <v>89.400700000000001</v>
      </c>
      <c r="H50" s="12">
        <v>17.8293</v>
      </c>
      <c r="I50" s="12" t="s">
        <v>79</v>
      </c>
      <c r="J50" s="14">
        <f t="shared" si="0"/>
        <v>10578.718642170999</v>
      </c>
      <c r="K50" s="15">
        <v>1134356</v>
      </c>
      <c r="L50" s="12" t="s">
        <v>80</v>
      </c>
      <c r="M50" s="16"/>
    </row>
    <row r="51" spans="1:13" ht="14.25">
      <c r="A51" s="7">
        <v>5</v>
      </c>
      <c r="B51" s="8">
        <v>1</v>
      </c>
      <c r="C51" s="7" t="s">
        <v>137</v>
      </c>
      <c r="D51" s="9">
        <v>2.9</v>
      </c>
      <c r="E51" s="8" t="s">
        <v>89</v>
      </c>
      <c r="F51" s="10">
        <v>106.91</v>
      </c>
      <c r="G51" s="11">
        <v>89.137500000000003</v>
      </c>
      <c r="H51" s="12">
        <v>17.772500000000001</v>
      </c>
      <c r="I51" s="12" t="s">
        <v>79</v>
      </c>
      <c r="J51" s="14">
        <f t="shared" si="0"/>
        <v>11600.215134225</v>
      </c>
      <c r="K51" s="15">
        <v>1240179</v>
      </c>
      <c r="L51" s="12" t="s">
        <v>80</v>
      </c>
      <c r="M51" s="16"/>
    </row>
    <row r="52" spans="1:13" ht="14.25">
      <c r="A52" s="7">
        <v>5</v>
      </c>
      <c r="B52" s="8">
        <v>1</v>
      </c>
      <c r="C52" s="7" t="s">
        <v>138</v>
      </c>
      <c r="D52" s="9">
        <v>2.9</v>
      </c>
      <c r="E52" s="8" t="s">
        <v>89</v>
      </c>
      <c r="F52" s="10">
        <v>107.23</v>
      </c>
      <c r="G52" s="11">
        <v>89.400700000000001</v>
      </c>
      <c r="H52" s="12">
        <v>17.8293</v>
      </c>
      <c r="I52" s="12" t="s">
        <v>79</v>
      </c>
      <c r="J52" s="14">
        <f t="shared" si="0"/>
        <v>10987.3169821878</v>
      </c>
      <c r="K52" s="15">
        <v>1178170</v>
      </c>
      <c r="L52" s="12" t="s">
        <v>80</v>
      </c>
      <c r="M52" s="16"/>
    </row>
    <row r="53" spans="1:13" ht="14.25">
      <c r="A53" s="7">
        <v>5</v>
      </c>
      <c r="B53" s="8">
        <v>1</v>
      </c>
      <c r="C53" s="7" t="s">
        <v>139</v>
      </c>
      <c r="D53" s="9">
        <v>2.9</v>
      </c>
      <c r="E53" s="8" t="s">
        <v>89</v>
      </c>
      <c r="F53" s="10">
        <v>107.23</v>
      </c>
      <c r="G53" s="11">
        <v>89.400700000000001</v>
      </c>
      <c r="H53" s="12">
        <v>17.8293</v>
      </c>
      <c r="I53" s="12" t="s">
        <v>79</v>
      </c>
      <c r="J53" s="14">
        <f t="shared" si="0"/>
        <v>11191.6161521962</v>
      </c>
      <c r="K53" s="15">
        <v>1200077</v>
      </c>
      <c r="L53" s="12" t="s">
        <v>80</v>
      </c>
      <c r="M53" s="16"/>
    </row>
    <row r="54" spans="1:13" ht="14.25">
      <c r="A54" s="7">
        <v>5</v>
      </c>
      <c r="B54" s="8">
        <v>1</v>
      </c>
      <c r="C54" s="7" t="s">
        <v>140</v>
      </c>
      <c r="D54" s="9">
        <v>2.9</v>
      </c>
      <c r="E54" s="8" t="s">
        <v>89</v>
      </c>
      <c r="F54" s="10">
        <v>107.23</v>
      </c>
      <c r="G54" s="11">
        <v>89.400700000000001</v>
      </c>
      <c r="H54" s="12">
        <v>17.8293</v>
      </c>
      <c r="I54" s="12" t="s">
        <v>79</v>
      </c>
      <c r="J54" s="14">
        <f t="shared" si="0"/>
        <v>11395.915322204601</v>
      </c>
      <c r="K54" s="15">
        <v>1221984</v>
      </c>
      <c r="L54" s="12" t="s">
        <v>80</v>
      </c>
      <c r="M54" s="16"/>
    </row>
    <row r="55" spans="1:13" ht="14.25">
      <c r="A55" s="7">
        <v>5</v>
      </c>
      <c r="B55" s="8">
        <v>1</v>
      </c>
      <c r="C55" s="7" t="s">
        <v>141</v>
      </c>
      <c r="D55" s="9">
        <v>2.9</v>
      </c>
      <c r="E55" s="8" t="s">
        <v>89</v>
      </c>
      <c r="F55" s="10">
        <v>106.91</v>
      </c>
      <c r="G55" s="11">
        <v>89.137500000000003</v>
      </c>
      <c r="H55" s="12">
        <v>17.772500000000001</v>
      </c>
      <c r="I55" s="12" t="s">
        <v>79</v>
      </c>
      <c r="J55" s="14">
        <f t="shared" si="0"/>
        <v>12213.123187728001</v>
      </c>
      <c r="K55" s="15">
        <v>1305705</v>
      </c>
      <c r="L55" s="12" t="s">
        <v>80</v>
      </c>
      <c r="M55" s="16"/>
    </row>
    <row r="56" spans="1:13" ht="14.25">
      <c r="A56" s="7">
        <v>5</v>
      </c>
      <c r="B56" s="8">
        <v>1</v>
      </c>
      <c r="C56" s="7" t="s">
        <v>142</v>
      </c>
      <c r="D56" s="9">
        <v>2.9</v>
      </c>
      <c r="E56" s="8" t="s">
        <v>89</v>
      </c>
      <c r="F56" s="10">
        <v>107.23</v>
      </c>
      <c r="G56" s="11">
        <v>89.400700000000001</v>
      </c>
      <c r="H56" s="12">
        <v>17.8293</v>
      </c>
      <c r="I56" s="12" t="s">
        <v>79</v>
      </c>
      <c r="J56" s="14">
        <f t="shared" si="0"/>
        <v>11600.2238179614</v>
      </c>
      <c r="K56" s="15">
        <v>1243892</v>
      </c>
      <c r="L56" s="12" t="s">
        <v>80</v>
      </c>
      <c r="M56" s="16"/>
    </row>
    <row r="57" spans="1:13" ht="14.25">
      <c r="A57" s="7">
        <v>5</v>
      </c>
      <c r="B57" s="8">
        <v>1</v>
      </c>
      <c r="C57" s="7" t="s">
        <v>143</v>
      </c>
      <c r="D57" s="9">
        <v>2.9</v>
      </c>
      <c r="E57" s="8" t="s">
        <v>89</v>
      </c>
      <c r="F57" s="10">
        <v>106.91</v>
      </c>
      <c r="G57" s="11">
        <v>89.137500000000003</v>
      </c>
      <c r="H57" s="12">
        <v>17.772500000000001</v>
      </c>
      <c r="I57" s="12" t="s">
        <v>79</v>
      </c>
      <c r="J57" s="14">
        <f t="shared" si="0"/>
        <v>10987.3164343841</v>
      </c>
      <c r="K57" s="15">
        <v>1174654</v>
      </c>
      <c r="L57" s="12" t="s">
        <v>80</v>
      </c>
      <c r="M57" s="16"/>
    </row>
    <row r="58" spans="1:13" ht="14.25">
      <c r="A58" s="7">
        <v>5</v>
      </c>
      <c r="B58" s="8">
        <v>1</v>
      </c>
      <c r="C58" s="7" t="s">
        <v>144</v>
      </c>
      <c r="D58" s="9">
        <v>2.9</v>
      </c>
      <c r="E58" s="8" t="s">
        <v>89</v>
      </c>
      <c r="F58" s="10">
        <v>102.86</v>
      </c>
      <c r="G58" s="11">
        <v>85.762100000000004</v>
      </c>
      <c r="H58" s="12">
        <v>17.097899999999999</v>
      </c>
      <c r="I58" s="12" t="s">
        <v>79</v>
      </c>
      <c r="J58" s="14">
        <f t="shared" si="0"/>
        <v>10170.114719035601</v>
      </c>
      <c r="K58" s="15">
        <v>1046098</v>
      </c>
      <c r="L58" s="12" t="s">
        <v>80</v>
      </c>
      <c r="M58" s="16"/>
    </row>
    <row r="59" spans="1:13" ht="14.25">
      <c r="A59" s="7">
        <v>5</v>
      </c>
      <c r="B59" s="8">
        <v>1</v>
      </c>
      <c r="C59" s="7" t="s">
        <v>145</v>
      </c>
      <c r="D59" s="9">
        <v>2.9</v>
      </c>
      <c r="E59" s="8" t="s">
        <v>89</v>
      </c>
      <c r="F59" s="10">
        <v>107.23</v>
      </c>
      <c r="G59" s="11">
        <v>89.400700000000001</v>
      </c>
      <c r="H59" s="12">
        <v>17.8293</v>
      </c>
      <c r="I59" s="12" t="s">
        <v>79</v>
      </c>
      <c r="J59" s="14">
        <f t="shared" si="0"/>
        <v>10374.4101464142</v>
      </c>
      <c r="K59" s="15">
        <v>1112448</v>
      </c>
      <c r="L59" s="12" t="s">
        <v>80</v>
      </c>
      <c r="M59" s="16"/>
    </row>
    <row r="60" spans="1:13" ht="14.25">
      <c r="A60" s="7" t="s">
        <v>85</v>
      </c>
      <c r="B60" s="8">
        <f>COUNTA(B4:B59)</f>
        <v>56</v>
      </c>
      <c r="C60" s="7"/>
      <c r="D60" s="8"/>
      <c r="E60" s="8"/>
      <c r="F60" s="12">
        <f>ROUND(SUM(F4:F59),2)</f>
        <v>5444.62</v>
      </c>
      <c r="G60" s="12">
        <f>ROUND(SUM(G4:G59),2)</f>
        <v>4485.9399999999996</v>
      </c>
      <c r="H60" s="12">
        <f>SUM(H4:H59)</f>
        <v>958.67539999999997</v>
      </c>
      <c r="I60" s="12"/>
      <c r="J60" s="12">
        <f>ROUND(K60/F60,2)</f>
        <v>10502.74</v>
      </c>
      <c r="K60" s="15">
        <f>SUM(K4:K59)</f>
        <v>57183407</v>
      </c>
      <c r="L60" s="12"/>
      <c r="M60" s="16"/>
    </row>
    <row r="61" spans="1:13">
      <c r="A61" s="50"/>
      <c r="B61" s="51"/>
      <c r="C61" s="51"/>
      <c r="D61" s="51"/>
      <c r="E61" s="51"/>
      <c r="F61" s="51"/>
      <c r="G61" s="51"/>
      <c r="H61" s="51"/>
      <c r="I61" s="51"/>
      <c r="J61" s="51"/>
      <c r="K61" s="59"/>
      <c r="L61" s="51"/>
      <c r="M61" s="53"/>
    </row>
    <row r="62" spans="1:13" ht="29.1" customHeight="1">
      <c r="A62" s="49" t="str">
        <f>"中高层报备房源总套数"&amp;B60&amp;"套，总面积"&amp;F60&amp;"㎡，总价"&amp;K60&amp;"元，均单价"&amp;J60&amp;"元/㎡。"</f>
        <v>中高层报备房源总套数56套，总面积5444.62㎡，总价57183407元，均单价10502.74元/㎡。</v>
      </c>
      <c r="B62" s="51"/>
      <c r="C62" s="51"/>
      <c r="D62" s="51"/>
      <c r="E62" s="51"/>
      <c r="F62" s="51"/>
      <c r="G62" s="51"/>
      <c r="H62" s="51"/>
      <c r="I62" s="51"/>
      <c r="J62" s="51"/>
      <c r="K62" s="59"/>
      <c r="L62" s="51"/>
      <c r="M62" s="53"/>
    </row>
    <row r="63" spans="1:13">
      <c r="A63" s="17"/>
      <c r="K63" s="3" t="s">
        <v>86</v>
      </c>
      <c r="M63" s="20"/>
    </row>
    <row r="64" spans="1:13">
      <c r="A64" s="18"/>
      <c r="B64" s="19"/>
      <c r="C64" s="19"/>
      <c r="D64" s="19"/>
      <c r="E64" s="19"/>
      <c r="F64" s="19"/>
      <c r="G64" s="19"/>
      <c r="H64" s="19"/>
      <c r="I64" s="19"/>
      <c r="J64" s="21"/>
      <c r="K64" s="22"/>
      <c r="L64" s="21"/>
      <c r="M64" s="23"/>
    </row>
  </sheetData>
  <autoFilter ref="A3:M60">
    <extLst/>
  </autoFilter>
  <mergeCells count="6">
    <mergeCell ref="A62:M62"/>
    <mergeCell ref="A1:M1"/>
    <mergeCell ref="A2:E2"/>
    <mergeCell ref="F2:J2"/>
    <mergeCell ref="K2:M2"/>
    <mergeCell ref="A61:M61"/>
  </mergeCells>
  <phoneticPr fontId="12" type="noConversion"/>
  <conditionalFormatting sqref="C1:C65504">
    <cfRule type="duplicateValues" dxfId="1" priority="1"/>
  </conditionalFormatting>
  <pageMargins left="0.75" right="0.75" top="1" bottom="1" header="0.5" footer="0.5"/>
</worksheet>
</file>

<file path=xl/worksheets/sheet4.xml><?xml version="1.0" encoding="utf-8"?>
<worksheet xmlns="http://schemas.openxmlformats.org/spreadsheetml/2006/main" xmlns:r="http://schemas.openxmlformats.org/officeDocument/2006/relationships">
  <dimension ref="A1:M87"/>
  <sheetViews>
    <sheetView zoomScale="115" zoomScaleNormal="115" workbookViewId="0">
      <pane ySplit="3" topLeftCell="A76" activePane="bottomLeft" state="frozen"/>
      <selection pane="bottomLeft" activeCell="F96" sqref="F96"/>
    </sheetView>
  </sheetViews>
  <sheetFormatPr defaultColWidth="9" defaultRowHeight="13.5"/>
  <cols>
    <col min="1" max="1" width="4.75" style="1" customWidth="1"/>
    <col min="2" max="2" width="6.25" style="1" customWidth="1"/>
    <col min="3" max="3" width="7.125" style="1" customWidth="1"/>
    <col min="4" max="4" width="10.375" style="1" customWidth="1"/>
    <col min="5" max="5" width="11" style="1" customWidth="1"/>
    <col min="6" max="6" width="9.375" style="1" customWidth="1"/>
    <col min="7" max="7" width="11" style="1" customWidth="1"/>
    <col min="8" max="8" width="10.5" style="1" customWidth="1"/>
    <col min="9" max="9" width="7.875" style="1" customWidth="1"/>
    <col min="10" max="10" width="8.125" style="2" customWidth="1"/>
    <col min="11" max="11" width="16.5" style="3" customWidth="1"/>
    <col min="12" max="12" width="7.875" style="2" customWidth="1"/>
    <col min="13" max="13" width="8.125" style="1" customWidth="1"/>
    <col min="14" max="16383" width="9.625" style="4"/>
    <col min="16384" max="16384" width="9" style="4"/>
  </cols>
  <sheetData>
    <row r="1" spans="1:13" ht="22.5">
      <c r="A1" s="54" t="s">
        <v>61</v>
      </c>
      <c r="B1" s="54"/>
      <c r="C1" s="54"/>
      <c r="D1" s="54"/>
      <c r="E1" s="54"/>
      <c r="F1" s="54"/>
      <c r="G1" s="54"/>
      <c r="H1" s="54"/>
      <c r="I1" s="54"/>
      <c r="J1" s="54"/>
      <c r="K1" s="55"/>
      <c r="L1" s="54"/>
      <c r="M1" s="54"/>
    </row>
    <row r="2" spans="1:13" ht="14.25">
      <c r="A2" s="56" t="s">
        <v>146</v>
      </c>
      <c r="B2" s="56"/>
      <c r="C2" s="56"/>
      <c r="D2" s="56"/>
      <c r="E2" s="56"/>
      <c r="F2" s="57"/>
      <c r="G2" s="57"/>
      <c r="H2" s="57"/>
      <c r="I2" s="57"/>
      <c r="J2" s="57"/>
      <c r="K2" s="58" t="str">
        <f>低层!K2</f>
        <v>制表日期：2021年9月27日</v>
      </c>
      <c r="L2" s="56"/>
      <c r="M2" s="56"/>
    </row>
    <row r="3" spans="1:13" ht="27">
      <c r="A3" s="5" t="s">
        <v>64</v>
      </c>
      <c r="B3" s="5" t="s">
        <v>65</v>
      </c>
      <c r="C3" s="5" t="s">
        <v>66</v>
      </c>
      <c r="D3" s="6" t="s">
        <v>67</v>
      </c>
      <c r="E3" s="5" t="s">
        <v>21</v>
      </c>
      <c r="F3" s="6" t="s">
        <v>68</v>
      </c>
      <c r="G3" s="6" t="s">
        <v>69</v>
      </c>
      <c r="H3" s="6" t="s">
        <v>70</v>
      </c>
      <c r="I3" s="6" t="s">
        <v>71</v>
      </c>
      <c r="J3" s="6" t="s">
        <v>72</v>
      </c>
      <c r="K3" s="13" t="s">
        <v>73</v>
      </c>
      <c r="L3" s="5" t="s">
        <v>74</v>
      </c>
      <c r="M3" s="5" t="s">
        <v>75</v>
      </c>
    </row>
    <row r="4" spans="1:13" ht="14.25">
      <c r="A4" s="7">
        <v>6</v>
      </c>
      <c r="B4" s="8">
        <v>1</v>
      </c>
      <c r="C4" s="7" t="s">
        <v>147</v>
      </c>
      <c r="D4" s="9">
        <v>2.9</v>
      </c>
      <c r="E4" s="8" t="s">
        <v>89</v>
      </c>
      <c r="F4" s="10">
        <v>104.96</v>
      </c>
      <c r="G4" s="11">
        <v>84.7453</v>
      </c>
      <c r="H4" s="12">
        <v>20.214700000000001</v>
      </c>
      <c r="I4" s="12" t="s">
        <v>79</v>
      </c>
      <c r="J4" s="14">
        <f t="shared" ref="J4:J67" si="0">K4/F4</f>
        <v>9455.0590701219498</v>
      </c>
      <c r="K4" s="15">
        <v>992403</v>
      </c>
      <c r="L4" s="12" t="s">
        <v>80</v>
      </c>
      <c r="M4" s="16"/>
    </row>
    <row r="5" spans="1:13" ht="14.25">
      <c r="A5" s="7">
        <v>6</v>
      </c>
      <c r="B5" s="8">
        <v>2</v>
      </c>
      <c r="C5" s="7" t="s">
        <v>148</v>
      </c>
      <c r="D5" s="9">
        <v>2.9</v>
      </c>
      <c r="E5" s="8" t="s">
        <v>91</v>
      </c>
      <c r="F5" s="10">
        <v>88.95</v>
      </c>
      <c r="G5" s="11">
        <v>70.739800000000002</v>
      </c>
      <c r="H5" s="12">
        <v>18.2102</v>
      </c>
      <c r="I5" s="12" t="s">
        <v>79</v>
      </c>
      <c r="J5" s="14">
        <f t="shared" si="0"/>
        <v>9199.6852164137108</v>
      </c>
      <c r="K5" s="15">
        <v>818312</v>
      </c>
      <c r="L5" s="12" t="s">
        <v>80</v>
      </c>
      <c r="M5" s="16"/>
    </row>
    <row r="6" spans="1:13" ht="14.25">
      <c r="A6" s="7">
        <v>6</v>
      </c>
      <c r="B6" s="8">
        <v>2</v>
      </c>
      <c r="C6" s="7" t="s">
        <v>149</v>
      </c>
      <c r="D6" s="9">
        <v>2.9</v>
      </c>
      <c r="E6" s="8" t="s">
        <v>91</v>
      </c>
      <c r="F6" s="10">
        <v>88.95</v>
      </c>
      <c r="G6" s="11">
        <v>70.739800000000002</v>
      </c>
      <c r="H6" s="12">
        <v>18.2102</v>
      </c>
      <c r="I6" s="12" t="s">
        <v>79</v>
      </c>
      <c r="J6" s="14">
        <f t="shared" si="0"/>
        <v>9148.6115795390706</v>
      </c>
      <c r="K6" s="15">
        <v>813769</v>
      </c>
      <c r="L6" s="12" t="s">
        <v>80</v>
      </c>
      <c r="M6" s="16"/>
    </row>
    <row r="7" spans="1:13" ht="14.25">
      <c r="A7" s="7">
        <v>6</v>
      </c>
      <c r="B7" s="8">
        <v>3</v>
      </c>
      <c r="C7" s="7" t="s">
        <v>150</v>
      </c>
      <c r="D7" s="9">
        <v>2.9</v>
      </c>
      <c r="E7" s="8" t="s">
        <v>89</v>
      </c>
      <c r="F7" s="10">
        <v>104.89</v>
      </c>
      <c r="G7" s="11">
        <v>84.7453</v>
      </c>
      <c r="H7" s="12">
        <v>20.1447</v>
      </c>
      <c r="I7" s="12" t="s">
        <v>79</v>
      </c>
      <c r="J7" s="14">
        <f t="shared" si="0"/>
        <v>8842.1584517113206</v>
      </c>
      <c r="K7" s="15">
        <v>927454</v>
      </c>
      <c r="L7" s="12" t="s">
        <v>80</v>
      </c>
      <c r="M7" s="16"/>
    </row>
    <row r="8" spans="1:13" ht="14.25">
      <c r="A8" s="7">
        <v>6</v>
      </c>
      <c r="B8" s="8">
        <v>1</v>
      </c>
      <c r="C8" s="7" t="s">
        <v>151</v>
      </c>
      <c r="D8" s="9">
        <v>2.9</v>
      </c>
      <c r="E8" s="8" t="s">
        <v>89</v>
      </c>
      <c r="F8" s="10">
        <v>104.96</v>
      </c>
      <c r="G8" s="11">
        <v>84.7453</v>
      </c>
      <c r="H8" s="12">
        <v>20.214700000000001</v>
      </c>
      <c r="I8" s="12" t="s">
        <v>79</v>
      </c>
      <c r="J8" s="14">
        <f t="shared" si="0"/>
        <v>10578.7157012195</v>
      </c>
      <c r="K8" s="15">
        <v>1110342</v>
      </c>
      <c r="L8" s="12" t="s">
        <v>80</v>
      </c>
      <c r="M8" s="16"/>
    </row>
    <row r="9" spans="1:13" ht="14.25">
      <c r="A9" s="7">
        <v>6</v>
      </c>
      <c r="B9" s="8">
        <v>2</v>
      </c>
      <c r="C9" s="7" t="s">
        <v>152</v>
      </c>
      <c r="D9" s="9">
        <v>2.9</v>
      </c>
      <c r="E9" s="8" t="s">
        <v>91</v>
      </c>
      <c r="F9" s="10">
        <v>88.95</v>
      </c>
      <c r="G9" s="11">
        <v>70.739800000000002</v>
      </c>
      <c r="H9" s="12">
        <v>18.2102</v>
      </c>
      <c r="I9" s="12" t="s">
        <v>79</v>
      </c>
      <c r="J9" s="14">
        <f t="shared" si="0"/>
        <v>9812.5913434513805</v>
      </c>
      <c r="K9" s="15">
        <v>872830</v>
      </c>
      <c r="L9" s="12" t="s">
        <v>80</v>
      </c>
      <c r="M9" s="16"/>
    </row>
    <row r="10" spans="1:13" ht="14.25">
      <c r="A10" s="7">
        <v>6</v>
      </c>
      <c r="B10" s="8">
        <v>2</v>
      </c>
      <c r="C10" s="7" t="s">
        <v>153</v>
      </c>
      <c r="D10" s="9">
        <v>2.9</v>
      </c>
      <c r="E10" s="8" t="s">
        <v>91</v>
      </c>
      <c r="F10" s="10">
        <v>88.95</v>
      </c>
      <c r="G10" s="11">
        <v>70.739800000000002</v>
      </c>
      <c r="H10" s="12">
        <v>18.2102</v>
      </c>
      <c r="I10" s="12" t="s">
        <v>79</v>
      </c>
      <c r="J10" s="14">
        <f t="shared" si="0"/>
        <v>9761.5289488476701</v>
      </c>
      <c r="K10" s="15">
        <v>868288</v>
      </c>
      <c r="L10" s="12" t="s">
        <v>80</v>
      </c>
      <c r="M10" s="16"/>
    </row>
    <row r="11" spans="1:13" ht="14.25">
      <c r="A11" s="7">
        <v>6</v>
      </c>
      <c r="B11" s="8">
        <v>3</v>
      </c>
      <c r="C11" s="7" t="s">
        <v>154</v>
      </c>
      <c r="D11" s="9">
        <v>2.9</v>
      </c>
      <c r="E11" s="8" t="s">
        <v>91</v>
      </c>
      <c r="F11" s="10">
        <v>87.33</v>
      </c>
      <c r="G11" s="11">
        <v>70.552300000000002</v>
      </c>
      <c r="H11" s="12">
        <v>16.777699999999999</v>
      </c>
      <c r="I11" s="12" t="s">
        <v>79</v>
      </c>
      <c r="J11" s="14">
        <f t="shared" si="0"/>
        <v>9812.5844497881608</v>
      </c>
      <c r="K11" s="15">
        <v>856933</v>
      </c>
      <c r="L11" s="12" t="s">
        <v>80</v>
      </c>
      <c r="M11" s="16"/>
    </row>
    <row r="12" spans="1:13" ht="14.25">
      <c r="A12" s="7">
        <v>6</v>
      </c>
      <c r="B12" s="8">
        <v>1</v>
      </c>
      <c r="C12" s="7" t="s">
        <v>155</v>
      </c>
      <c r="D12" s="9">
        <v>2.9</v>
      </c>
      <c r="E12" s="8" t="s">
        <v>91</v>
      </c>
      <c r="F12" s="10">
        <v>87.38</v>
      </c>
      <c r="G12" s="11">
        <v>70.552300000000002</v>
      </c>
      <c r="H12" s="12">
        <v>16.8277</v>
      </c>
      <c r="I12" s="12" t="s">
        <v>79</v>
      </c>
      <c r="J12" s="14">
        <f t="shared" si="0"/>
        <v>9965.8274204623503</v>
      </c>
      <c r="K12" s="15">
        <v>870814</v>
      </c>
      <c r="L12" s="12" t="s">
        <v>80</v>
      </c>
      <c r="M12" s="16"/>
    </row>
    <row r="13" spans="1:13" ht="14.25">
      <c r="A13" s="7">
        <v>6</v>
      </c>
      <c r="B13" s="8">
        <v>1</v>
      </c>
      <c r="C13" s="7" t="s">
        <v>156</v>
      </c>
      <c r="D13" s="9">
        <v>2.9</v>
      </c>
      <c r="E13" s="8" t="s">
        <v>91</v>
      </c>
      <c r="F13" s="10">
        <v>87.38</v>
      </c>
      <c r="G13" s="11">
        <v>70.552300000000002</v>
      </c>
      <c r="H13" s="12">
        <v>16.8277</v>
      </c>
      <c r="I13" s="12" t="s">
        <v>79</v>
      </c>
      <c r="J13" s="14">
        <f t="shared" si="0"/>
        <v>10272.2705424582</v>
      </c>
      <c r="K13" s="15">
        <v>897591</v>
      </c>
      <c r="L13" s="12" t="s">
        <v>80</v>
      </c>
      <c r="M13" s="16"/>
    </row>
    <row r="14" spans="1:13" ht="14.25">
      <c r="A14" s="7">
        <v>6</v>
      </c>
      <c r="B14" s="8">
        <v>2</v>
      </c>
      <c r="C14" s="7" t="s">
        <v>157</v>
      </c>
      <c r="D14" s="9">
        <v>2.9</v>
      </c>
      <c r="E14" s="8" t="s">
        <v>91</v>
      </c>
      <c r="F14" s="10">
        <v>88.95</v>
      </c>
      <c r="G14" s="11">
        <v>70.739800000000002</v>
      </c>
      <c r="H14" s="12">
        <v>18.2102</v>
      </c>
      <c r="I14" s="12" t="s">
        <v>79</v>
      </c>
      <c r="J14" s="14">
        <f t="shared" si="0"/>
        <v>10323.3389544688</v>
      </c>
      <c r="K14" s="15">
        <v>918261</v>
      </c>
      <c r="L14" s="12" t="s">
        <v>80</v>
      </c>
      <c r="M14" s="16"/>
    </row>
    <row r="15" spans="1:13" ht="14.25">
      <c r="A15" s="7">
        <v>6</v>
      </c>
      <c r="B15" s="8">
        <v>2</v>
      </c>
      <c r="C15" s="7" t="s">
        <v>158</v>
      </c>
      <c r="D15" s="9">
        <v>2.9</v>
      </c>
      <c r="E15" s="8" t="s">
        <v>91</v>
      </c>
      <c r="F15" s="10">
        <v>88.95</v>
      </c>
      <c r="G15" s="11">
        <v>70.739800000000002</v>
      </c>
      <c r="H15" s="12">
        <v>18.2102</v>
      </c>
      <c r="I15" s="12" t="s">
        <v>79</v>
      </c>
      <c r="J15" s="14">
        <f t="shared" si="0"/>
        <v>10272.2765598651</v>
      </c>
      <c r="K15" s="15">
        <v>913719</v>
      </c>
      <c r="L15" s="12" t="s">
        <v>80</v>
      </c>
      <c r="M15" s="16"/>
    </row>
    <row r="16" spans="1:13" ht="14.25">
      <c r="A16" s="7">
        <v>6</v>
      </c>
      <c r="B16" s="8">
        <v>1</v>
      </c>
      <c r="C16" s="7" t="s">
        <v>159</v>
      </c>
      <c r="D16" s="9">
        <v>2.9</v>
      </c>
      <c r="E16" s="8" t="s">
        <v>91</v>
      </c>
      <c r="F16" s="10">
        <v>87.38</v>
      </c>
      <c r="G16" s="11">
        <v>70.552300000000002</v>
      </c>
      <c r="H16" s="12">
        <v>16.8277</v>
      </c>
      <c r="I16" s="12" t="s">
        <v>79</v>
      </c>
      <c r="J16" s="14">
        <f t="shared" si="0"/>
        <v>10314.5914396887</v>
      </c>
      <c r="K16" s="15">
        <v>901289</v>
      </c>
      <c r="L16" s="12" t="s">
        <v>80</v>
      </c>
      <c r="M16" s="16"/>
    </row>
    <row r="17" spans="1:13" ht="14.25">
      <c r="A17" s="7">
        <v>6</v>
      </c>
      <c r="B17" s="8">
        <v>2</v>
      </c>
      <c r="C17" s="7" t="s">
        <v>160</v>
      </c>
      <c r="D17" s="9">
        <v>2.9</v>
      </c>
      <c r="E17" s="8" t="s">
        <v>91</v>
      </c>
      <c r="F17" s="10">
        <v>88.95</v>
      </c>
      <c r="G17" s="11">
        <v>70.739800000000002</v>
      </c>
      <c r="H17" s="12">
        <v>18.2102</v>
      </c>
      <c r="I17" s="12" t="s">
        <v>79</v>
      </c>
      <c r="J17" s="14">
        <f t="shared" si="0"/>
        <v>10314.581225407501</v>
      </c>
      <c r="K17" s="15">
        <v>917482</v>
      </c>
      <c r="L17" s="12" t="s">
        <v>80</v>
      </c>
      <c r="M17" s="16"/>
    </row>
    <row r="18" spans="1:13" ht="14.25">
      <c r="A18" s="7">
        <v>6</v>
      </c>
      <c r="B18" s="8">
        <v>1</v>
      </c>
      <c r="C18" s="7" t="s">
        <v>161</v>
      </c>
      <c r="D18" s="9">
        <v>2.9</v>
      </c>
      <c r="E18" s="8" t="s">
        <v>91</v>
      </c>
      <c r="F18" s="10">
        <v>87.38</v>
      </c>
      <c r="G18" s="11">
        <v>70.552300000000002</v>
      </c>
      <c r="H18" s="12">
        <v>16.8277</v>
      </c>
      <c r="I18" s="12" t="s">
        <v>79</v>
      </c>
      <c r="J18" s="14">
        <f t="shared" si="0"/>
        <v>10466.1936369879</v>
      </c>
      <c r="K18" s="15">
        <v>914536</v>
      </c>
      <c r="L18" s="12" t="s">
        <v>80</v>
      </c>
      <c r="M18" s="16"/>
    </row>
    <row r="19" spans="1:13" ht="14.25">
      <c r="A19" s="7">
        <v>6</v>
      </c>
      <c r="B19" s="8">
        <v>2</v>
      </c>
      <c r="C19" s="7" t="s">
        <v>162</v>
      </c>
      <c r="D19" s="9">
        <v>2.9</v>
      </c>
      <c r="E19" s="8" t="s">
        <v>91</v>
      </c>
      <c r="F19" s="10">
        <v>88.95</v>
      </c>
      <c r="G19" s="11">
        <v>70.739800000000002</v>
      </c>
      <c r="H19" s="12">
        <v>18.2102</v>
      </c>
      <c r="I19" s="12" t="s">
        <v>79</v>
      </c>
      <c r="J19" s="14">
        <f t="shared" si="0"/>
        <v>10516.706014615</v>
      </c>
      <c r="K19" s="15">
        <v>935461</v>
      </c>
      <c r="L19" s="12" t="s">
        <v>80</v>
      </c>
      <c r="M19" s="16"/>
    </row>
    <row r="20" spans="1:13" ht="14.25">
      <c r="A20" s="7">
        <v>6</v>
      </c>
      <c r="B20" s="8">
        <v>3</v>
      </c>
      <c r="C20" s="7" t="s">
        <v>163</v>
      </c>
      <c r="D20" s="9">
        <v>2.9</v>
      </c>
      <c r="E20" s="8" t="s">
        <v>91</v>
      </c>
      <c r="F20" s="10">
        <v>87.33</v>
      </c>
      <c r="G20" s="11">
        <v>70.552300000000002</v>
      </c>
      <c r="H20" s="12">
        <v>16.777699999999999</v>
      </c>
      <c r="I20" s="12" t="s">
        <v>79</v>
      </c>
      <c r="J20" s="14">
        <f t="shared" si="0"/>
        <v>10516.706744532201</v>
      </c>
      <c r="K20" s="15">
        <v>918424</v>
      </c>
      <c r="L20" s="12" t="s">
        <v>80</v>
      </c>
      <c r="M20" s="16"/>
    </row>
    <row r="21" spans="1:13" ht="14.25">
      <c r="A21" s="7">
        <v>6</v>
      </c>
      <c r="B21" s="8">
        <v>3</v>
      </c>
      <c r="C21" s="7" t="s">
        <v>164</v>
      </c>
      <c r="D21" s="9">
        <v>2.9</v>
      </c>
      <c r="E21" s="8" t="s">
        <v>89</v>
      </c>
      <c r="F21" s="10">
        <v>104.89</v>
      </c>
      <c r="G21" s="11">
        <v>84.7453</v>
      </c>
      <c r="H21" s="12">
        <v>20.1447</v>
      </c>
      <c r="I21" s="12" t="s">
        <v>79</v>
      </c>
      <c r="J21" s="14">
        <f t="shared" si="0"/>
        <v>10668.3001239394</v>
      </c>
      <c r="K21" s="15">
        <v>1118998</v>
      </c>
      <c r="L21" s="12" t="s">
        <v>80</v>
      </c>
      <c r="M21" s="16"/>
    </row>
    <row r="22" spans="1:13" ht="14.25">
      <c r="A22" s="7">
        <v>6</v>
      </c>
      <c r="B22" s="8">
        <v>1</v>
      </c>
      <c r="C22" s="7" t="s">
        <v>165</v>
      </c>
      <c r="D22" s="9">
        <v>2.9</v>
      </c>
      <c r="E22" s="8" t="s">
        <v>89</v>
      </c>
      <c r="F22" s="10">
        <v>104.96</v>
      </c>
      <c r="G22" s="11">
        <v>84.7453</v>
      </c>
      <c r="H22" s="12">
        <v>20.214700000000001</v>
      </c>
      <c r="I22" s="12" t="s">
        <v>79</v>
      </c>
      <c r="J22" s="14">
        <f t="shared" si="0"/>
        <v>11426.286204268299</v>
      </c>
      <c r="K22" s="15">
        <v>1199303</v>
      </c>
      <c r="L22" s="12" t="s">
        <v>80</v>
      </c>
      <c r="M22" s="16"/>
    </row>
    <row r="23" spans="1:13" ht="14.25">
      <c r="A23" s="7">
        <v>6</v>
      </c>
      <c r="B23" s="8">
        <v>1</v>
      </c>
      <c r="C23" s="7" t="s">
        <v>166</v>
      </c>
      <c r="D23" s="9">
        <v>2.9</v>
      </c>
      <c r="E23" s="8" t="s">
        <v>91</v>
      </c>
      <c r="F23" s="10">
        <v>87.38</v>
      </c>
      <c r="G23" s="11">
        <v>70.552300000000002</v>
      </c>
      <c r="H23" s="12">
        <v>16.8277</v>
      </c>
      <c r="I23" s="12" t="s">
        <v>79</v>
      </c>
      <c r="J23" s="14">
        <f t="shared" si="0"/>
        <v>10617.772945754199</v>
      </c>
      <c r="K23" s="15">
        <v>927781</v>
      </c>
      <c r="L23" s="12" t="s">
        <v>80</v>
      </c>
      <c r="M23" s="16"/>
    </row>
    <row r="24" spans="1:13" ht="14.25">
      <c r="A24" s="7">
        <v>6</v>
      </c>
      <c r="B24" s="8">
        <v>2</v>
      </c>
      <c r="C24" s="7" t="s">
        <v>167</v>
      </c>
      <c r="D24" s="9">
        <v>2.9</v>
      </c>
      <c r="E24" s="8" t="s">
        <v>91</v>
      </c>
      <c r="F24" s="10">
        <v>88.95</v>
      </c>
      <c r="G24" s="11">
        <v>70.739800000000002</v>
      </c>
      <c r="H24" s="12">
        <v>18.2102</v>
      </c>
      <c r="I24" s="12" t="s">
        <v>79</v>
      </c>
      <c r="J24" s="14">
        <f t="shared" si="0"/>
        <v>10668.3080382237</v>
      </c>
      <c r="K24" s="15">
        <v>948946</v>
      </c>
      <c r="L24" s="12" t="s">
        <v>80</v>
      </c>
      <c r="M24" s="16"/>
    </row>
    <row r="25" spans="1:13" ht="14.25">
      <c r="A25" s="7">
        <v>6</v>
      </c>
      <c r="B25" s="8">
        <v>2</v>
      </c>
      <c r="C25" s="7" t="s">
        <v>168</v>
      </c>
      <c r="D25" s="9">
        <v>2.9</v>
      </c>
      <c r="E25" s="8" t="s">
        <v>91</v>
      </c>
      <c r="F25" s="10">
        <v>88.95</v>
      </c>
      <c r="G25" s="11">
        <v>70.739800000000002</v>
      </c>
      <c r="H25" s="12">
        <v>18.2102</v>
      </c>
      <c r="I25" s="12" t="s">
        <v>79</v>
      </c>
      <c r="J25" s="14">
        <f t="shared" si="0"/>
        <v>10617.7740303541</v>
      </c>
      <c r="K25" s="15">
        <v>944451</v>
      </c>
      <c r="L25" s="12" t="s">
        <v>80</v>
      </c>
      <c r="M25" s="16"/>
    </row>
    <row r="26" spans="1:13" ht="14.25">
      <c r="A26" s="7">
        <v>6</v>
      </c>
      <c r="B26" s="8">
        <v>1</v>
      </c>
      <c r="C26" s="7" t="s">
        <v>169</v>
      </c>
      <c r="D26" s="9">
        <v>2.9</v>
      </c>
      <c r="E26" s="8" t="s">
        <v>89</v>
      </c>
      <c r="F26" s="10">
        <v>104.96</v>
      </c>
      <c r="G26" s="11">
        <v>84.7453</v>
      </c>
      <c r="H26" s="12">
        <v>20.214700000000001</v>
      </c>
      <c r="I26" s="12" t="s">
        <v>79</v>
      </c>
      <c r="J26" s="14">
        <f t="shared" si="0"/>
        <v>9859.7942073170707</v>
      </c>
      <c r="K26" s="15">
        <v>1034884</v>
      </c>
      <c r="L26" s="12" t="s">
        <v>80</v>
      </c>
      <c r="M26" s="16"/>
    </row>
    <row r="27" spans="1:13" ht="14.25">
      <c r="A27" s="7">
        <v>6</v>
      </c>
      <c r="B27" s="8">
        <v>2</v>
      </c>
      <c r="C27" s="7" t="s">
        <v>170</v>
      </c>
      <c r="D27" s="9">
        <v>2.9</v>
      </c>
      <c r="E27" s="8" t="s">
        <v>91</v>
      </c>
      <c r="F27" s="10">
        <v>88.95</v>
      </c>
      <c r="G27" s="11">
        <v>70.739800000000002</v>
      </c>
      <c r="H27" s="12">
        <v>18.2102</v>
      </c>
      <c r="I27" s="12" t="s">
        <v>79</v>
      </c>
      <c r="J27" s="14">
        <f t="shared" si="0"/>
        <v>9051.2984822934195</v>
      </c>
      <c r="K27" s="15">
        <v>805113</v>
      </c>
      <c r="L27" s="12" t="s">
        <v>80</v>
      </c>
      <c r="M27" s="16"/>
    </row>
    <row r="28" spans="1:13" ht="14.25">
      <c r="A28" s="7">
        <v>7</v>
      </c>
      <c r="B28" s="8">
        <v>2</v>
      </c>
      <c r="C28" s="7" t="s">
        <v>171</v>
      </c>
      <c r="D28" s="9">
        <v>3.15</v>
      </c>
      <c r="E28" s="8" t="s">
        <v>91</v>
      </c>
      <c r="F28" s="10">
        <v>87.16</v>
      </c>
      <c r="G28" s="11">
        <v>70.739800000000002</v>
      </c>
      <c r="H28" s="12">
        <v>16.420200000000001</v>
      </c>
      <c r="I28" s="12" t="s">
        <v>79</v>
      </c>
      <c r="J28" s="14">
        <f t="shared" si="0"/>
        <v>8688.9398806792105</v>
      </c>
      <c r="K28" s="15">
        <v>757328</v>
      </c>
      <c r="L28" s="12" t="s">
        <v>80</v>
      </c>
      <c r="M28" s="16"/>
    </row>
    <row r="29" spans="1:13" ht="14.25">
      <c r="A29" s="7">
        <v>7</v>
      </c>
      <c r="B29" s="8">
        <v>2</v>
      </c>
      <c r="C29" s="7" t="s">
        <v>172</v>
      </c>
      <c r="D29" s="9">
        <v>3.15</v>
      </c>
      <c r="E29" s="8" t="s">
        <v>91</v>
      </c>
      <c r="F29" s="10">
        <v>87.16</v>
      </c>
      <c r="G29" s="11">
        <v>70.739800000000002</v>
      </c>
      <c r="H29" s="12">
        <v>16.420200000000001</v>
      </c>
      <c r="I29" s="12" t="s">
        <v>79</v>
      </c>
      <c r="J29" s="14">
        <f t="shared" si="0"/>
        <v>8637.8499311610794</v>
      </c>
      <c r="K29" s="15">
        <v>752875</v>
      </c>
      <c r="L29" s="12" t="s">
        <v>80</v>
      </c>
      <c r="M29" s="16"/>
    </row>
    <row r="30" spans="1:13" ht="14.25">
      <c r="A30" s="7">
        <v>7</v>
      </c>
      <c r="B30" s="8">
        <v>3</v>
      </c>
      <c r="C30" s="7" t="s">
        <v>173</v>
      </c>
      <c r="D30" s="9">
        <v>3.15</v>
      </c>
      <c r="E30" s="8" t="s">
        <v>91</v>
      </c>
      <c r="F30" s="10">
        <v>85.69</v>
      </c>
      <c r="G30" s="11">
        <v>70.552300000000002</v>
      </c>
      <c r="H30" s="12">
        <v>15.137700000000001</v>
      </c>
      <c r="I30" s="12" t="s">
        <v>79</v>
      </c>
      <c r="J30" s="14">
        <f t="shared" si="0"/>
        <v>8688.9368654452101</v>
      </c>
      <c r="K30" s="15">
        <v>744555</v>
      </c>
      <c r="L30" s="12" t="s">
        <v>80</v>
      </c>
      <c r="M30" s="16"/>
    </row>
    <row r="31" spans="1:13" ht="14.25">
      <c r="A31" s="7">
        <v>7</v>
      </c>
      <c r="B31" s="8">
        <v>3</v>
      </c>
      <c r="C31" s="7" t="s">
        <v>174</v>
      </c>
      <c r="D31" s="9">
        <v>3.15</v>
      </c>
      <c r="E31" s="8" t="s">
        <v>89</v>
      </c>
      <c r="F31" s="10">
        <v>102.93</v>
      </c>
      <c r="G31" s="11">
        <v>84.7453</v>
      </c>
      <c r="H31" s="12">
        <v>18.184699999999999</v>
      </c>
      <c r="I31" s="12" t="s">
        <v>79</v>
      </c>
      <c r="J31" s="14">
        <f t="shared" si="0"/>
        <v>8842.1645778684506</v>
      </c>
      <c r="K31" s="15">
        <v>910124</v>
      </c>
      <c r="L31" s="12" t="s">
        <v>80</v>
      </c>
      <c r="M31" s="16"/>
    </row>
    <row r="32" spans="1:13" ht="14.25">
      <c r="A32" s="7">
        <v>7</v>
      </c>
      <c r="B32" s="8">
        <v>1</v>
      </c>
      <c r="C32" s="7" t="s">
        <v>175</v>
      </c>
      <c r="D32" s="9">
        <v>2.9</v>
      </c>
      <c r="E32" s="8" t="s">
        <v>89</v>
      </c>
      <c r="F32" s="10">
        <v>104.48</v>
      </c>
      <c r="G32" s="11">
        <v>84.7453</v>
      </c>
      <c r="H32" s="12">
        <v>19.7347</v>
      </c>
      <c r="I32" s="12" t="s">
        <v>79</v>
      </c>
      <c r="J32" s="14">
        <f t="shared" si="0"/>
        <v>9863.65811638591</v>
      </c>
      <c r="K32" s="15">
        <v>1030555</v>
      </c>
      <c r="L32" s="12" t="s">
        <v>80</v>
      </c>
      <c r="M32" s="16"/>
    </row>
    <row r="33" spans="1:13" ht="14.25">
      <c r="A33" s="7">
        <v>7</v>
      </c>
      <c r="B33" s="8">
        <v>1</v>
      </c>
      <c r="C33" s="7" t="s">
        <v>176</v>
      </c>
      <c r="D33" s="9">
        <v>2.9</v>
      </c>
      <c r="E33" s="8" t="s">
        <v>91</v>
      </c>
      <c r="F33" s="10">
        <v>86.96</v>
      </c>
      <c r="G33" s="11">
        <v>70.552300000000002</v>
      </c>
      <c r="H33" s="12">
        <v>16.407699999999998</v>
      </c>
      <c r="I33" s="12" t="s">
        <v>79</v>
      </c>
      <c r="J33" s="14">
        <f t="shared" si="0"/>
        <v>9352.9093836246593</v>
      </c>
      <c r="K33" s="15">
        <v>813329</v>
      </c>
      <c r="L33" s="12" t="s">
        <v>80</v>
      </c>
      <c r="M33" s="16"/>
    </row>
    <row r="34" spans="1:13" ht="14.25">
      <c r="A34" s="7">
        <v>7</v>
      </c>
      <c r="B34" s="8">
        <v>2</v>
      </c>
      <c r="C34" s="7" t="s">
        <v>177</v>
      </c>
      <c r="D34" s="9">
        <v>2.9</v>
      </c>
      <c r="E34" s="8" t="s">
        <v>91</v>
      </c>
      <c r="F34" s="10">
        <v>87.16</v>
      </c>
      <c r="G34" s="11">
        <v>70.739800000000002</v>
      </c>
      <c r="H34" s="12">
        <v>16.420200000000001</v>
      </c>
      <c r="I34" s="12" t="s">
        <v>79</v>
      </c>
      <c r="J34" s="14">
        <f t="shared" si="0"/>
        <v>9403.9811840293696</v>
      </c>
      <c r="K34" s="15">
        <v>819651</v>
      </c>
      <c r="L34" s="12" t="s">
        <v>80</v>
      </c>
      <c r="M34" s="16"/>
    </row>
    <row r="35" spans="1:13" ht="14.25">
      <c r="A35" s="7">
        <v>7</v>
      </c>
      <c r="B35" s="8">
        <v>2</v>
      </c>
      <c r="C35" s="7" t="s">
        <v>178</v>
      </c>
      <c r="D35" s="9">
        <v>2.9</v>
      </c>
      <c r="E35" s="8" t="s">
        <v>91</v>
      </c>
      <c r="F35" s="10">
        <v>87.16</v>
      </c>
      <c r="G35" s="11">
        <v>70.739800000000002</v>
      </c>
      <c r="H35" s="12">
        <v>16.420200000000001</v>
      </c>
      <c r="I35" s="12" t="s">
        <v>79</v>
      </c>
      <c r="J35" s="14">
        <f t="shared" si="0"/>
        <v>9352.9141808168897</v>
      </c>
      <c r="K35" s="15">
        <v>815200</v>
      </c>
      <c r="L35" s="12" t="s">
        <v>80</v>
      </c>
      <c r="M35" s="16"/>
    </row>
    <row r="36" spans="1:13" ht="14.25">
      <c r="A36" s="7">
        <v>7</v>
      </c>
      <c r="B36" s="8">
        <v>3</v>
      </c>
      <c r="C36" s="7" t="s">
        <v>179</v>
      </c>
      <c r="D36" s="9">
        <v>2.9</v>
      </c>
      <c r="E36" s="8" t="s">
        <v>91</v>
      </c>
      <c r="F36" s="10">
        <v>85.69</v>
      </c>
      <c r="G36" s="11">
        <v>70.552300000000002</v>
      </c>
      <c r="H36" s="12">
        <v>15.137700000000001</v>
      </c>
      <c r="I36" s="12" t="s">
        <v>79</v>
      </c>
      <c r="J36" s="14">
        <f t="shared" si="0"/>
        <v>9403.9911308203991</v>
      </c>
      <c r="K36" s="15">
        <v>805828</v>
      </c>
      <c r="L36" s="12" t="s">
        <v>80</v>
      </c>
      <c r="M36" s="16"/>
    </row>
    <row r="37" spans="1:13" ht="14.25">
      <c r="A37" s="7">
        <v>7</v>
      </c>
      <c r="B37" s="8">
        <v>3</v>
      </c>
      <c r="C37" s="7" t="s">
        <v>180</v>
      </c>
      <c r="D37" s="9">
        <v>2.9</v>
      </c>
      <c r="E37" s="8" t="s">
        <v>89</v>
      </c>
      <c r="F37" s="10">
        <v>102.93</v>
      </c>
      <c r="G37" s="11">
        <v>84.7453</v>
      </c>
      <c r="H37" s="12">
        <v>18.184699999999999</v>
      </c>
      <c r="I37" s="12" t="s">
        <v>79</v>
      </c>
      <c r="J37" s="14">
        <f t="shared" si="0"/>
        <v>9046.4684737200005</v>
      </c>
      <c r="K37" s="15">
        <v>931153</v>
      </c>
      <c r="L37" s="12" t="s">
        <v>80</v>
      </c>
      <c r="M37" s="16"/>
    </row>
    <row r="38" spans="1:13" ht="14.25">
      <c r="A38" s="7">
        <v>7</v>
      </c>
      <c r="B38" s="8">
        <v>1</v>
      </c>
      <c r="C38" s="7" t="s">
        <v>181</v>
      </c>
      <c r="D38" s="9">
        <v>2.9</v>
      </c>
      <c r="E38" s="8" t="s">
        <v>89</v>
      </c>
      <c r="F38" s="10">
        <v>104.48</v>
      </c>
      <c r="G38" s="11">
        <v>84.7453</v>
      </c>
      <c r="H38" s="12">
        <v>19.7347</v>
      </c>
      <c r="I38" s="12" t="s">
        <v>79</v>
      </c>
      <c r="J38" s="14">
        <f t="shared" si="0"/>
        <v>10272.262633996899</v>
      </c>
      <c r="K38" s="15">
        <v>1073246</v>
      </c>
      <c r="L38" s="12" t="s">
        <v>80</v>
      </c>
      <c r="M38" s="16"/>
    </row>
    <row r="39" spans="1:13" ht="14.25">
      <c r="A39" s="7">
        <v>7</v>
      </c>
      <c r="B39" s="8">
        <v>1</v>
      </c>
      <c r="C39" s="7" t="s">
        <v>182</v>
      </c>
      <c r="D39" s="9">
        <v>2.9</v>
      </c>
      <c r="E39" s="8" t="s">
        <v>91</v>
      </c>
      <c r="F39" s="10">
        <v>86.96</v>
      </c>
      <c r="G39" s="11">
        <v>70.552300000000002</v>
      </c>
      <c r="H39" s="12">
        <v>16.407699999999998</v>
      </c>
      <c r="I39" s="12" t="s">
        <v>79</v>
      </c>
      <c r="J39" s="14">
        <f t="shared" si="0"/>
        <v>9557.2102115915404</v>
      </c>
      <c r="K39" s="15">
        <v>831095</v>
      </c>
      <c r="L39" s="12" t="s">
        <v>80</v>
      </c>
      <c r="M39" s="16"/>
    </row>
    <row r="40" spans="1:13" ht="14.25">
      <c r="A40" s="7">
        <v>7</v>
      </c>
      <c r="B40" s="8">
        <v>2</v>
      </c>
      <c r="C40" s="7" t="s">
        <v>183</v>
      </c>
      <c r="D40" s="9">
        <v>2.9</v>
      </c>
      <c r="E40" s="8" t="s">
        <v>91</v>
      </c>
      <c r="F40" s="10">
        <v>87.16</v>
      </c>
      <c r="G40" s="11">
        <v>70.739800000000002</v>
      </c>
      <c r="H40" s="12">
        <v>16.420200000000001</v>
      </c>
      <c r="I40" s="12" t="s">
        <v>79</v>
      </c>
      <c r="J40" s="14">
        <f t="shared" si="0"/>
        <v>9608.2836163377706</v>
      </c>
      <c r="K40" s="15">
        <v>837458</v>
      </c>
      <c r="L40" s="12" t="s">
        <v>80</v>
      </c>
      <c r="M40" s="16"/>
    </row>
    <row r="41" spans="1:13" ht="14.25">
      <c r="A41" s="7">
        <v>7</v>
      </c>
      <c r="B41" s="8">
        <v>2</v>
      </c>
      <c r="C41" s="7" t="s">
        <v>184</v>
      </c>
      <c r="D41" s="9">
        <v>2.9</v>
      </c>
      <c r="E41" s="8" t="s">
        <v>91</v>
      </c>
      <c r="F41" s="10">
        <v>87.16</v>
      </c>
      <c r="G41" s="11">
        <v>70.739800000000002</v>
      </c>
      <c r="H41" s="12">
        <v>16.420200000000001</v>
      </c>
      <c r="I41" s="12" t="s">
        <v>79</v>
      </c>
      <c r="J41" s="14">
        <f t="shared" si="0"/>
        <v>9557.2166131252907</v>
      </c>
      <c r="K41" s="15">
        <v>833007</v>
      </c>
      <c r="L41" s="12" t="s">
        <v>80</v>
      </c>
      <c r="M41" s="16"/>
    </row>
    <row r="42" spans="1:13" ht="14.25">
      <c r="A42" s="7">
        <v>7</v>
      </c>
      <c r="B42" s="8">
        <v>3</v>
      </c>
      <c r="C42" s="7" t="s">
        <v>185</v>
      </c>
      <c r="D42" s="9">
        <v>2.9</v>
      </c>
      <c r="E42" s="8" t="s">
        <v>89</v>
      </c>
      <c r="F42" s="10">
        <v>102.93</v>
      </c>
      <c r="G42" s="11">
        <v>84.7453</v>
      </c>
      <c r="H42" s="12">
        <v>18.184699999999999</v>
      </c>
      <c r="I42" s="12" t="s">
        <v>79</v>
      </c>
      <c r="J42" s="14">
        <f t="shared" si="0"/>
        <v>9659.3704459341297</v>
      </c>
      <c r="K42" s="15">
        <v>994239</v>
      </c>
      <c r="L42" s="12" t="s">
        <v>80</v>
      </c>
      <c r="M42" s="16"/>
    </row>
    <row r="43" spans="1:13" ht="14.25">
      <c r="A43" s="7">
        <v>7</v>
      </c>
      <c r="B43" s="8">
        <v>1</v>
      </c>
      <c r="C43" s="7" t="s">
        <v>186</v>
      </c>
      <c r="D43" s="9">
        <v>2.9</v>
      </c>
      <c r="E43" s="8" t="s">
        <v>89</v>
      </c>
      <c r="F43" s="10">
        <v>104.48</v>
      </c>
      <c r="G43" s="11">
        <v>84.7453</v>
      </c>
      <c r="H43" s="12">
        <v>19.7347</v>
      </c>
      <c r="I43" s="12" t="s">
        <v>79</v>
      </c>
      <c r="J43" s="14">
        <f t="shared" si="0"/>
        <v>10783.0206738132</v>
      </c>
      <c r="K43" s="15">
        <v>1126610</v>
      </c>
      <c r="L43" s="12" t="s">
        <v>80</v>
      </c>
      <c r="M43" s="16"/>
    </row>
    <row r="44" spans="1:13" ht="14.25">
      <c r="A44" s="7">
        <v>7</v>
      </c>
      <c r="B44" s="8">
        <v>1</v>
      </c>
      <c r="C44" s="7" t="s">
        <v>187</v>
      </c>
      <c r="D44" s="9">
        <v>2.9</v>
      </c>
      <c r="E44" s="8" t="s">
        <v>91</v>
      </c>
      <c r="F44" s="10">
        <v>86.96</v>
      </c>
      <c r="G44" s="11">
        <v>70.552300000000002</v>
      </c>
      <c r="H44" s="12">
        <v>16.407699999999998</v>
      </c>
      <c r="I44" s="12" t="s">
        <v>79</v>
      </c>
      <c r="J44" s="14">
        <f t="shared" si="0"/>
        <v>9965.8118675253008</v>
      </c>
      <c r="K44" s="15">
        <v>866627</v>
      </c>
      <c r="L44" s="12" t="s">
        <v>80</v>
      </c>
      <c r="M44" s="16"/>
    </row>
    <row r="45" spans="1:13" ht="14.25">
      <c r="A45" s="7">
        <v>7</v>
      </c>
      <c r="B45" s="8">
        <v>2</v>
      </c>
      <c r="C45" s="7" t="s">
        <v>188</v>
      </c>
      <c r="D45" s="9">
        <v>2.9</v>
      </c>
      <c r="E45" s="8" t="s">
        <v>91</v>
      </c>
      <c r="F45" s="10">
        <v>87.16</v>
      </c>
      <c r="G45" s="11">
        <v>70.739800000000002</v>
      </c>
      <c r="H45" s="12">
        <v>16.420200000000001</v>
      </c>
      <c r="I45" s="12" t="s">
        <v>79</v>
      </c>
      <c r="J45" s="14">
        <f t="shared" si="0"/>
        <v>10016.8884809546</v>
      </c>
      <c r="K45" s="15">
        <v>873072</v>
      </c>
      <c r="L45" s="12" t="s">
        <v>80</v>
      </c>
      <c r="M45" s="16"/>
    </row>
    <row r="46" spans="1:13" ht="14.25">
      <c r="A46" s="7">
        <v>7</v>
      </c>
      <c r="B46" s="8">
        <v>2</v>
      </c>
      <c r="C46" s="7" t="s">
        <v>189</v>
      </c>
      <c r="D46" s="9">
        <v>2.9</v>
      </c>
      <c r="E46" s="8" t="s">
        <v>91</v>
      </c>
      <c r="F46" s="10">
        <v>87.16</v>
      </c>
      <c r="G46" s="11">
        <v>70.739800000000002</v>
      </c>
      <c r="H46" s="12">
        <v>16.420200000000001</v>
      </c>
      <c r="I46" s="12" t="s">
        <v>79</v>
      </c>
      <c r="J46" s="14">
        <f t="shared" si="0"/>
        <v>9965.8100045892606</v>
      </c>
      <c r="K46" s="15">
        <v>868620</v>
      </c>
      <c r="L46" s="12" t="s">
        <v>80</v>
      </c>
      <c r="M46" s="16"/>
    </row>
    <row r="47" spans="1:13" ht="14.25">
      <c r="A47" s="7">
        <v>7</v>
      </c>
      <c r="B47" s="8">
        <v>3</v>
      </c>
      <c r="C47" s="7" t="s">
        <v>190</v>
      </c>
      <c r="D47" s="9">
        <v>2.9</v>
      </c>
      <c r="E47" s="8" t="s">
        <v>91</v>
      </c>
      <c r="F47" s="10">
        <v>85.69</v>
      </c>
      <c r="G47" s="11">
        <v>70.552300000000002</v>
      </c>
      <c r="H47" s="12">
        <v>15.137700000000001</v>
      </c>
      <c r="I47" s="12" t="s">
        <v>79</v>
      </c>
      <c r="J47" s="14">
        <f t="shared" si="0"/>
        <v>10016.8981211343</v>
      </c>
      <c r="K47" s="15">
        <v>858348</v>
      </c>
      <c r="L47" s="12" t="s">
        <v>80</v>
      </c>
      <c r="M47" s="16"/>
    </row>
    <row r="48" spans="1:13" ht="14.25">
      <c r="A48" s="7">
        <v>7</v>
      </c>
      <c r="B48" s="8">
        <v>1</v>
      </c>
      <c r="C48" s="7" t="s">
        <v>191</v>
      </c>
      <c r="D48" s="9">
        <v>2.9</v>
      </c>
      <c r="E48" s="8" t="s">
        <v>89</v>
      </c>
      <c r="F48" s="10">
        <v>104.48</v>
      </c>
      <c r="G48" s="11">
        <v>84.7453</v>
      </c>
      <c r="H48" s="12">
        <v>19.7347</v>
      </c>
      <c r="I48" s="12" t="s">
        <v>79</v>
      </c>
      <c r="J48" s="14">
        <f t="shared" si="0"/>
        <v>10987.318147013801</v>
      </c>
      <c r="K48" s="15">
        <v>1147955</v>
      </c>
      <c r="L48" s="12" t="s">
        <v>80</v>
      </c>
      <c r="M48" s="16"/>
    </row>
    <row r="49" spans="1:13" ht="14.25">
      <c r="A49" s="7">
        <v>7</v>
      </c>
      <c r="B49" s="8">
        <v>1</v>
      </c>
      <c r="C49" s="7" t="s">
        <v>192</v>
      </c>
      <c r="D49" s="9">
        <v>2.9</v>
      </c>
      <c r="E49" s="8" t="s">
        <v>91</v>
      </c>
      <c r="F49" s="10">
        <v>86.96</v>
      </c>
      <c r="G49" s="11">
        <v>70.552300000000002</v>
      </c>
      <c r="H49" s="12">
        <v>16.407699999999998</v>
      </c>
      <c r="I49" s="12" t="s">
        <v>79</v>
      </c>
      <c r="J49" s="14">
        <f t="shared" si="0"/>
        <v>10170.1126954922</v>
      </c>
      <c r="K49" s="15">
        <v>884393</v>
      </c>
      <c r="L49" s="12" t="s">
        <v>80</v>
      </c>
      <c r="M49" s="16"/>
    </row>
    <row r="50" spans="1:13" ht="14.25">
      <c r="A50" s="7">
        <v>7</v>
      </c>
      <c r="B50" s="8">
        <v>2</v>
      </c>
      <c r="C50" s="7" t="s">
        <v>193</v>
      </c>
      <c r="D50" s="9">
        <v>2.9</v>
      </c>
      <c r="E50" s="8" t="s">
        <v>91</v>
      </c>
      <c r="F50" s="10">
        <v>87.16</v>
      </c>
      <c r="G50" s="11">
        <v>70.739800000000002</v>
      </c>
      <c r="H50" s="12">
        <v>16.420200000000001</v>
      </c>
      <c r="I50" s="12" t="s">
        <v>79</v>
      </c>
      <c r="J50" s="14">
        <f t="shared" si="0"/>
        <v>10221.190913263001</v>
      </c>
      <c r="K50" s="15">
        <v>890879</v>
      </c>
      <c r="L50" s="12" t="s">
        <v>80</v>
      </c>
      <c r="M50" s="16"/>
    </row>
    <row r="51" spans="1:13" ht="14.25">
      <c r="A51" s="7">
        <v>7</v>
      </c>
      <c r="B51" s="8">
        <v>2</v>
      </c>
      <c r="C51" s="7" t="s">
        <v>194</v>
      </c>
      <c r="D51" s="9">
        <v>2.9</v>
      </c>
      <c r="E51" s="8" t="s">
        <v>91</v>
      </c>
      <c r="F51" s="10">
        <v>87.16</v>
      </c>
      <c r="G51" s="11">
        <v>70.739800000000002</v>
      </c>
      <c r="H51" s="12">
        <v>16.420200000000001</v>
      </c>
      <c r="I51" s="12" t="s">
        <v>79</v>
      </c>
      <c r="J51" s="14">
        <f t="shared" si="0"/>
        <v>10170.1124368977</v>
      </c>
      <c r="K51" s="15">
        <v>886427</v>
      </c>
      <c r="L51" s="12" t="s">
        <v>80</v>
      </c>
      <c r="M51" s="16"/>
    </row>
    <row r="52" spans="1:13" ht="14.25">
      <c r="A52" s="7">
        <v>7</v>
      </c>
      <c r="B52" s="8">
        <v>3</v>
      </c>
      <c r="C52" s="7" t="s">
        <v>195</v>
      </c>
      <c r="D52" s="9">
        <v>2.9</v>
      </c>
      <c r="E52" s="8" t="s">
        <v>91</v>
      </c>
      <c r="F52" s="10">
        <v>85.69</v>
      </c>
      <c r="G52" s="11">
        <v>70.552300000000002</v>
      </c>
      <c r="H52" s="12">
        <v>15.137700000000001</v>
      </c>
      <c r="I52" s="12" t="s">
        <v>79</v>
      </c>
      <c r="J52" s="14">
        <f t="shared" si="0"/>
        <v>10221.1926712569</v>
      </c>
      <c r="K52" s="15">
        <v>875854</v>
      </c>
      <c r="L52" s="12" t="s">
        <v>80</v>
      </c>
      <c r="M52" s="16"/>
    </row>
    <row r="53" spans="1:13" ht="14.25">
      <c r="A53" s="7">
        <v>7</v>
      </c>
      <c r="B53" s="8">
        <v>1</v>
      </c>
      <c r="C53" s="7" t="s">
        <v>196</v>
      </c>
      <c r="D53" s="9">
        <v>2.9</v>
      </c>
      <c r="E53" s="8" t="s">
        <v>89</v>
      </c>
      <c r="F53" s="10">
        <v>104.48</v>
      </c>
      <c r="G53" s="11">
        <v>84.7453</v>
      </c>
      <c r="H53" s="12">
        <v>19.7347</v>
      </c>
      <c r="I53" s="12" t="s">
        <v>79</v>
      </c>
      <c r="J53" s="14">
        <f t="shared" si="0"/>
        <v>11140.543644716699</v>
      </c>
      <c r="K53" s="15">
        <v>1163964</v>
      </c>
      <c r="L53" s="12" t="s">
        <v>80</v>
      </c>
      <c r="M53" s="16"/>
    </row>
    <row r="54" spans="1:13" ht="14.25">
      <c r="A54" s="7">
        <v>7</v>
      </c>
      <c r="B54" s="8">
        <v>1</v>
      </c>
      <c r="C54" s="7" t="s">
        <v>197</v>
      </c>
      <c r="D54" s="9">
        <v>2.9</v>
      </c>
      <c r="E54" s="8" t="s">
        <v>91</v>
      </c>
      <c r="F54" s="10">
        <v>86.96</v>
      </c>
      <c r="G54" s="11">
        <v>70.552300000000002</v>
      </c>
      <c r="H54" s="12">
        <v>16.407699999999998</v>
      </c>
      <c r="I54" s="12" t="s">
        <v>79</v>
      </c>
      <c r="J54" s="14">
        <f t="shared" si="0"/>
        <v>10323.3440662374</v>
      </c>
      <c r="K54" s="15">
        <v>897718</v>
      </c>
      <c r="L54" s="12" t="s">
        <v>80</v>
      </c>
      <c r="M54" s="16"/>
    </row>
    <row r="55" spans="1:13" ht="14.25">
      <c r="A55" s="7">
        <v>7</v>
      </c>
      <c r="B55" s="8">
        <v>2</v>
      </c>
      <c r="C55" s="7" t="s">
        <v>198</v>
      </c>
      <c r="D55" s="9">
        <v>2.9</v>
      </c>
      <c r="E55" s="8" t="s">
        <v>91</v>
      </c>
      <c r="F55" s="10">
        <v>87.16</v>
      </c>
      <c r="G55" s="11">
        <v>70.739800000000002</v>
      </c>
      <c r="H55" s="12">
        <v>16.420200000000001</v>
      </c>
      <c r="I55" s="12" t="s">
        <v>79</v>
      </c>
      <c r="J55" s="14">
        <f t="shared" si="0"/>
        <v>10374.414869206101</v>
      </c>
      <c r="K55" s="15">
        <v>904234</v>
      </c>
      <c r="L55" s="12" t="s">
        <v>80</v>
      </c>
      <c r="M55" s="16"/>
    </row>
    <row r="56" spans="1:13" ht="14.25">
      <c r="A56" s="7">
        <v>7</v>
      </c>
      <c r="B56" s="8">
        <v>2</v>
      </c>
      <c r="C56" s="7" t="s">
        <v>199</v>
      </c>
      <c r="D56" s="9">
        <v>2.9</v>
      </c>
      <c r="E56" s="8" t="s">
        <v>91</v>
      </c>
      <c r="F56" s="10">
        <v>87.16</v>
      </c>
      <c r="G56" s="11">
        <v>70.739800000000002</v>
      </c>
      <c r="H56" s="12">
        <v>16.420200000000001</v>
      </c>
      <c r="I56" s="12" t="s">
        <v>79</v>
      </c>
      <c r="J56" s="14">
        <f t="shared" si="0"/>
        <v>10323.3363928408</v>
      </c>
      <c r="K56" s="15">
        <v>899782</v>
      </c>
      <c r="L56" s="12" t="s">
        <v>80</v>
      </c>
      <c r="M56" s="16"/>
    </row>
    <row r="57" spans="1:13" ht="14.25">
      <c r="A57" s="7">
        <v>7</v>
      </c>
      <c r="B57" s="8">
        <v>3</v>
      </c>
      <c r="C57" s="7" t="s">
        <v>200</v>
      </c>
      <c r="D57" s="9">
        <v>2.9</v>
      </c>
      <c r="E57" s="8" t="s">
        <v>91</v>
      </c>
      <c r="F57" s="10">
        <v>85.69</v>
      </c>
      <c r="G57" s="11">
        <v>70.552300000000002</v>
      </c>
      <c r="H57" s="12">
        <v>15.137700000000001</v>
      </c>
      <c r="I57" s="12" t="s">
        <v>79</v>
      </c>
      <c r="J57" s="14">
        <f t="shared" si="0"/>
        <v>10374.419418835299</v>
      </c>
      <c r="K57" s="15">
        <v>888984</v>
      </c>
      <c r="L57" s="12" t="s">
        <v>80</v>
      </c>
      <c r="M57" s="16"/>
    </row>
    <row r="58" spans="1:13" ht="14.25">
      <c r="A58" s="7">
        <v>7</v>
      </c>
      <c r="B58" s="8">
        <v>1</v>
      </c>
      <c r="C58" s="7" t="s">
        <v>201</v>
      </c>
      <c r="D58" s="9">
        <v>2.9</v>
      </c>
      <c r="E58" s="8" t="s">
        <v>89</v>
      </c>
      <c r="F58" s="10">
        <v>104.48</v>
      </c>
      <c r="G58" s="11">
        <v>84.7453</v>
      </c>
      <c r="H58" s="12">
        <v>19.7347</v>
      </c>
      <c r="I58" s="12" t="s">
        <v>79</v>
      </c>
      <c r="J58" s="14">
        <f t="shared" si="0"/>
        <v>11293.7691424196</v>
      </c>
      <c r="K58" s="15">
        <v>1179973</v>
      </c>
      <c r="L58" s="12" t="s">
        <v>80</v>
      </c>
      <c r="M58" s="16"/>
    </row>
    <row r="59" spans="1:13" ht="14.25">
      <c r="A59" s="7">
        <v>7</v>
      </c>
      <c r="B59" s="8">
        <v>1</v>
      </c>
      <c r="C59" s="7" t="s">
        <v>202</v>
      </c>
      <c r="D59" s="9">
        <v>2.9</v>
      </c>
      <c r="E59" s="8" t="s">
        <v>91</v>
      </c>
      <c r="F59" s="10">
        <v>86.96</v>
      </c>
      <c r="G59" s="11">
        <v>70.552300000000002</v>
      </c>
      <c r="H59" s="12">
        <v>16.407699999999998</v>
      </c>
      <c r="I59" s="12" t="s">
        <v>79</v>
      </c>
      <c r="J59" s="14">
        <f t="shared" si="0"/>
        <v>10476.563937442501</v>
      </c>
      <c r="K59" s="15">
        <v>911042</v>
      </c>
      <c r="L59" s="12" t="s">
        <v>80</v>
      </c>
      <c r="M59" s="16"/>
    </row>
    <row r="60" spans="1:13" ht="14.25">
      <c r="A60" s="7">
        <v>7</v>
      </c>
      <c r="B60" s="8">
        <v>2</v>
      </c>
      <c r="C60" s="7" t="s">
        <v>203</v>
      </c>
      <c r="D60" s="9">
        <v>2.9</v>
      </c>
      <c r="E60" s="8" t="s">
        <v>91</v>
      </c>
      <c r="F60" s="10">
        <v>87.16</v>
      </c>
      <c r="G60" s="11">
        <v>70.739800000000002</v>
      </c>
      <c r="H60" s="12">
        <v>16.420200000000001</v>
      </c>
      <c r="I60" s="12" t="s">
        <v>79</v>
      </c>
      <c r="J60" s="14">
        <f t="shared" si="0"/>
        <v>10527.638825149201</v>
      </c>
      <c r="K60" s="15">
        <v>917589</v>
      </c>
      <c r="L60" s="12" t="s">
        <v>80</v>
      </c>
      <c r="M60" s="16"/>
    </row>
    <row r="61" spans="1:13" ht="14.25">
      <c r="A61" s="7">
        <v>7</v>
      </c>
      <c r="B61" s="8">
        <v>2</v>
      </c>
      <c r="C61" s="7" t="s">
        <v>204</v>
      </c>
      <c r="D61" s="9">
        <v>2.9</v>
      </c>
      <c r="E61" s="8" t="s">
        <v>91</v>
      </c>
      <c r="F61" s="10">
        <v>87.16</v>
      </c>
      <c r="G61" s="11">
        <v>70.739800000000002</v>
      </c>
      <c r="H61" s="12">
        <v>16.420200000000001</v>
      </c>
      <c r="I61" s="12" t="s">
        <v>79</v>
      </c>
      <c r="J61" s="14">
        <f t="shared" si="0"/>
        <v>10476.5603487838</v>
      </c>
      <c r="K61" s="15">
        <v>913137</v>
      </c>
      <c r="L61" s="12" t="s">
        <v>80</v>
      </c>
      <c r="M61" s="16"/>
    </row>
    <row r="62" spans="1:13" ht="14.25">
      <c r="A62" s="7">
        <v>7</v>
      </c>
      <c r="B62" s="8">
        <v>3</v>
      </c>
      <c r="C62" s="7" t="s">
        <v>205</v>
      </c>
      <c r="D62" s="9">
        <v>2.9</v>
      </c>
      <c r="E62" s="8" t="s">
        <v>91</v>
      </c>
      <c r="F62" s="10">
        <v>85.69</v>
      </c>
      <c r="G62" s="11">
        <v>70.552300000000002</v>
      </c>
      <c r="H62" s="12">
        <v>15.137700000000001</v>
      </c>
      <c r="I62" s="12" t="s">
        <v>79</v>
      </c>
      <c r="J62" s="14">
        <f t="shared" si="0"/>
        <v>10527.646166413801</v>
      </c>
      <c r="K62" s="15">
        <v>902114</v>
      </c>
      <c r="L62" s="12" t="s">
        <v>80</v>
      </c>
      <c r="M62" s="16"/>
    </row>
    <row r="63" spans="1:13" ht="14.25">
      <c r="A63" s="7">
        <v>7</v>
      </c>
      <c r="B63" s="8">
        <v>1</v>
      </c>
      <c r="C63" s="7" t="s">
        <v>206</v>
      </c>
      <c r="D63" s="9">
        <v>2.9</v>
      </c>
      <c r="E63" s="8" t="s">
        <v>89</v>
      </c>
      <c r="F63" s="10">
        <v>104.48</v>
      </c>
      <c r="G63" s="11">
        <v>84.7453</v>
      </c>
      <c r="H63" s="12">
        <v>19.7347</v>
      </c>
      <c r="I63" s="12" t="s">
        <v>79</v>
      </c>
      <c r="J63" s="14">
        <f t="shared" si="0"/>
        <v>11446.994640122501</v>
      </c>
      <c r="K63" s="15">
        <v>1195982</v>
      </c>
      <c r="L63" s="12" t="s">
        <v>80</v>
      </c>
      <c r="M63" s="16"/>
    </row>
    <row r="64" spans="1:13" ht="14.25">
      <c r="A64" s="7">
        <v>7</v>
      </c>
      <c r="B64" s="8">
        <v>1</v>
      </c>
      <c r="C64" s="7" t="s">
        <v>207</v>
      </c>
      <c r="D64" s="9">
        <v>2.9</v>
      </c>
      <c r="E64" s="8" t="s">
        <v>91</v>
      </c>
      <c r="F64" s="10">
        <v>86.96</v>
      </c>
      <c r="G64" s="11">
        <v>70.552300000000002</v>
      </c>
      <c r="H64" s="12">
        <v>16.407699999999998</v>
      </c>
      <c r="I64" s="12" t="s">
        <v>79</v>
      </c>
      <c r="J64" s="14">
        <f t="shared" si="0"/>
        <v>10629.7953081877</v>
      </c>
      <c r="K64" s="15">
        <v>924367</v>
      </c>
      <c r="L64" s="12" t="s">
        <v>80</v>
      </c>
      <c r="M64" s="16"/>
    </row>
    <row r="65" spans="1:13" ht="14.25">
      <c r="A65" s="7">
        <v>7</v>
      </c>
      <c r="B65" s="8">
        <v>2</v>
      </c>
      <c r="C65" s="7" t="s">
        <v>208</v>
      </c>
      <c r="D65" s="9">
        <v>2.9</v>
      </c>
      <c r="E65" s="8" t="s">
        <v>91</v>
      </c>
      <c r="F65" s="10">
        <v>87.16</v>
      </c>
      <c r="G65" s="11">
        <v>70.739800000000002</v>
      </c>
      <c r="H65" s="12">
        <v>16.420200000000001</v>
      </c>
      <c r="I65" s="12" t="s">
        <v>79</v>
      </c>
      <c r="J65" s="14">
        <f t="shared" si="0"/>
        <v>10680.862781092201</v>
      </c>
      <c r="K65" s="15">
        <v>930944</v>
      </c>
      <c r="L65" s="12" t="s">
        <v>80</v>
      </c>
      <c r="M65" s="16"/>
    </row>
    <row r="66" spans="1:13" ht="14.25">
      <c r="A66" s="7">
        <v>7</v>
      </c>
      <c r="B66" s="8">
        <v>2</v>
      </c>
      <c r="C66" s="7" t="s">
        <v>209</v>
      </c>
      <c r="D66" s="9">
        <v>2.9</v>
      </c>
      <c r="E66" s="8" t="s">
        <v>91</v>
      </c>
      <c r="F66" s="10">
        <v>87.16</v>
      </c>
      <c r="G66" s="11">
        <v>70.739800000000002</v>
      </c>
      <c r="H66" s="12">
        <v>16.420200000000001</v>
      </c>
      <c r="I66" s="12" t="s">
        <v>79</v>
      </c>
      <c r="J66" s="14">
        <f t="shared" si="0"/>
        <v>10629.7843047269</v>
      </c>
      <c r="K66" s="15">
        <v>926492</v>
      </c>
      <c r="L66" s="12" t="s">
        <v>80</v>
      </c>
      <c r="M66" s="16"/>
    </row>
    <row r="67" spans="1:13" ht="14.25">
      <c r="A67" s="7">
        <v>7</v>
      </c>
      <c r="B67" s="8">
        <v>3</v>
      </c>
      <c r="C67" s="7" t="s">
        <v>210</v>
      </c>
      <c r="D67" s="9">
        <v>2.9</v>
      </c>
      <c r="E67" s="8" t="s">
        <v>89</v>
      </c>
      <c r="F67" s="10">
        <v>102.93</v>
      </c>
      <c r="G67" s="11">
        <v>84.7453</v>
      </c>
      <c r="H67" s="12">
        <v>18.184699999999999</v>
      </c>
      <c r="I67" s="12" t="s">
        <v>79</v>
      </c>
      <c r="J67" s="14">
        <f t="shared" si="0"/>
        <v>10834.1008452346</v>
      </c>
      <c r="K67" s="15">
        <v>1115154</v>
      </c>
      <c r="L67" s="12" t="s">
        <v>80</v>
      </c>
      <c r="M67" s="16"/>
    </row>
    <row r="68" spans="1:13" ht="14.25">
      <c r="A68" s="7">
        <v>7</v>
      </c>
      <c r="B68" s="8">
        <v>1</v>
      </c>
      <c r="C68" s="7" t="s">
        <v>211</v>
      </c>
      <c r="D68" s="9">
        <v>2.9</v>
      </c>
      <c r="E68" s="8" t="s">
        <v>91</v>
      </c>
      <c r="F68" s="10">
        <v>86.96</v>
      </c>
      <c r="G68" s="11">
        <v>70.552300000000002</v>
      </c>
      <c r="H68" s="12">
        <v>16.407699999999998</v>
      </c>
      <c r="I68" s="12" t="s">
        <v>79</v>
      </c>
      <c r="J68" s="14">
        <f t="shared" ref="J68:J82" si="1">K68/F68</f>
        <v>10783.0266789328</v>
      </c>
      <c r="K68" s="15">
        <v>937692</v>
      </c>
      <c r="L68" s="12" t="s">
        <v>80</v>
      </c>
      <c r="M68" s="16"/>
    </row>
    <row r="69" spans="1:13" ht="14.25">
      <c r="A69" s="7">
        <v>7</v>
      </c>
      <c r="B69" s="8">
        <v>2</v>
      </c>
      <c r="C69" s="7" t="s">
        <v>212</v>
      </c>
      <c r="D69" s="9">
        <v>2.9</v>
      </c>
      <c r="E69" s="8" t="s">
        <v>91</v>
      </c>
      <c r="F69" s="10">
        <v>87.16</v>
      </c>
      <c r="G69" s="11">
        <v>70.739800000000002</v>
      </c>
      <c r="H69" s="12">
        <v>16.420200000000001</v>
      </c>
      <c r="I69" s="12" t="s">
        <v>79</v>
      </c>
      <c r="J69" s="14">
        <f t="shared" si="1"/>
        <v>10834.086737035301</v>
      </c>
      <c r="K69" s="15">
        <v>944299</v>
      </c>
      <c r="L69" s="12" t="s">
        <v>80</v>
      </c>
      <c r="M69" s="16"/>
    </row>
    <row r="70" spans="1:13" ht="14.25">
      <c r="A70" s="7">
        <v>7</v>
      </c>
      <c r="B70" s="8">
        <v>2</v>
      </c>
      <c r="C70" s="7" t="s">
        <v>213</v>
      </c>
      <c r="D70" s="9">
        <v>2.9</v>
      </c>
      <c r="E70" s="8" t="s">
        <v>91</v>
      </c>
      <c r="F70" s="10">
        <v>87.16</v>
      </c>
      <c r="G70" s="11">
        <v>70.739800000000002</v>
      </c>
      <c r="H70" s="12">
        <v>16.420200000000001</v>
      </c>
      <c r="I70" s="12" t="s">
        <v>79</v>
      </c>
      <c r="J70" s="14">
        <f t="shared" si="1"/>
        <v>10783.00826067</v>
      </c>
      <c r="K70" s="15">
        <v>939847</v>
      </c>
      <c r="L70" s="12" t="s">
        <v>80</v>
      </c>
      <c r="M70" s="16"/>
    </row>
    <row r="71" spans="1:13" ht="14.25">
      <c r="A71" s="7">
        <v>7</v>
      </c>
      <c r="B71" s="8">
        <v>3</v>
      </c>
      <c r="C71" s="7" t="s">
        <v>214</v>
      </c>
      <c r="D71" s="9">
        <v>2.9</v>
      </c>
      <c r="E71" s="8" t="s">
        <v>91</v>
      </c>
      <c r="F71" s="10">
        <v>85.69</v>
      </c>
      <c r="G71" s="11">
        <v>70.552300000000002</v>
      </c>
      <c r="H71" s="12">
        <v>15.137700000000001</v>
      </c>
      <c r="I71" s="12" t="s">
        <v>79</v>
      </c>
      <c r="J71" s="14">
        <f t="shared" si="1"/>
        <v>10834.099661570801</v>
      </c>
      <c r="K71" s="15">
        <v>928374</v>
      </c>
      <c r="L71" s="12" t="s">
        <v>80</v>
      </c>
      <c r="M71" s="16"/>
    </row>
    <row r="72" spans="1:13" ht="14.25">
      <c r="A72" s="7">
        <v>7</v>
      </c>
      <c r="B72" s="8">
        <v>1</v>
      </c>
      <c r="C72" s="7" t="s">
        <v>215</v>
      </c>
      <c r="D72" s="9">
        <v>2.9</v>
      </c>
      <c r="E72" s="8" t="s">
        <v>89</v>
      </c>
      <c r="F72" s="10">
        <v>104.48</v>
      </c>
      <c r="G72" s="11">
        <v>84.7453</v>
      </c>
      <c r="H72" s="12">
        <v>19.7347</v>
      </c>
      <c r="I72" s="12" t="s">
        <v>79</v>
      </c>
      <c r="J72" s="14">
        <f t="shared" si="1"/>
        <v>11753.4456355283</v>
      </c>
      <c r="K72" s="15">
        <v>1228000</v>
      </c>
      <c r="L72" s="12" t="s">
        <v>80</v>
      </c>
      <c r="M72" s="16"/>
    </row>
    <row r="73" spans="1:13" ht="14.25">
      <c r="A73" s="7">
        <v>7</v>
      </c>
      <c r="B73" s="8">
        <v>1</v>
      </c>
      <c r="C73" s="7" t="s">
        <v>216</v>
      </c>
      <c r="D73" s="9">
        <v>2.9</v>
      </c>
      <c r="E73" s="8" t="s">
        <v>91</v>
      </c>
      <c r="F73" s="10">
        <v>86.96</v>
      </c>
      <c r="G73" s="11">
        <v>70.552300000000002</v>
      </c>
      <c r="H73" s="12">
        <v>16.407699999999998</v>
      </c>
      <c r="I73" s="12" t="s">
        <v>79</v>
      </c>
      <c r="J73" s="14">
        <f t="shared" si="1"/>
        <v>10936.246550137999</v>
      </c>
      <c r="K73" s="15">
        <v>951016</v>
      </c>
      <c r="L73" s="12" t="s">
        <v>80</v>
      </c>
      <c r="M73" s="16"/>
    </row>
    <row r="74" spans="1:13" ht="14.25">
      <c r="A74" s="7">
        <v>7</v>
      </c>
      <c r="B74" s="8">
        <v>2</v>
      </c>
      <c r="C74" s="7" t="s">
        <v>217</v>
      </c>
      <c r="D74" s="9">
        <v>2.9</v>
      </c>
      <c r="E74" s="8" t="s">
        <v>91</v>
      </c>
      <c r="F74" s="10">
        <v>87.16</v>
      </c>
      <c r="G74" s="11">
        <v>70.739800000000002</v>
      </c>
      <c r="H74" s="12">
        <v>16.420200000000001</v>
      </c>
      <c r="I74" s="12" t="s">
        <v>79</v>
      </c>
      <c r="J74" s="14">
        <f t="shared" si="1"/>
        <v>10987.310692978401</v>
      </c>
      <c r="K74" s="15">
        <v>957654</v>
      </c>
      <c r="L74" s="12" t="s">
        <v>80</v>
      </c>
      <c r="M74" s="16"/>
    </row>
    <row r="75" spans="1:13" ht="14.25">
      <c r="A75" s="7">
        <v>7</v>
      </c>
      <c r="B75" s="8">
        <v>2</v>
      </c>
      <c r="C75" s="7" t="s">
        <v>218</v>
      </c>
      <c r="D75" s="9">
        <v>2.9</v>
      </c>
      <c r="E75" s="8" t="s">
        <v>91</v>
      </c>
      <c r="F75" s="10">
        <v>87.16</v>
      </c>
      <c r="G75" s="11">
        <v>70.739800000000002</v>
      </c>
      <c r="H75" s="12">
        <v>16.420200000000001</v>
      </c>
      <c r="I75" s="12" t="s">
        <v>79</v>
      </c>
      <c r="J75" s="14">
        <f t="shared" si="1"/>
        <v>10936.2322166131</v>
      </c>
      <c r="K75" s="15">
        <v>953202</v>
      </c>
      <c r="L75" s="12" t="s">
        <v>80</v>
      </c>
      <c r="M75" s="16"/>
    </row>
    <row r="76" spans="1:13" ht="14.25">
      <c r="A76" s="7">
        <v>7</v>
      </c>
      <c r="B76" s="8">
        <v>3</v>
      </c>
      <c r="C76" s="7" t="s">
        <v>219</v>
      </c>
      <c r="D76" s="9">
        <v>2.9</v>
      </c>
      <c r="E76" s="8" t="s">
        <v>89</v>
      </c>
      <c r="F76" s="10">
        <v>102.93</v>
      </c>
      <c r="G76" s="11">
        <v>84.7453</v>
      </c>
      <c r="H76" s="12">
        <v>18.184699999999999</v>
      </c>
      <c r="I76" s="12" t="s">
        <v>79</v>
      </c>
      <c r="J76" s="14">
        <f t="shared" si="1"/>
        <v>11140.5518313417</v>
      </c>
      <c r="K76" s="15">
        <v>1146697</v>
      </c>
      <c r="L76" s="12" t="s">
        <v>80</v>
      </c>
      <c r="M76" s="16"/>
    </row>
    <row r="77" spans="1:13" ht="14.25">
      <c r="A77" s="7">
        <v>7</v>
      </c>
      <c r="B77" s="8">
        <v>1</v>
      </c>
      <c r="C77" s="7" t="s">
        <v>220</v>
      </c>
      <c r="D77" s="9">
        <v>2.9</v>
      </c>
      <c r="E77" s="8" t="s">
        <v>89</v>
      </c>
      <c r="F77" s="10">
        <v>104.48</v>
      </c>
      <c r="G77" s="11">
        <v>84.7453</v>
      </c>
      <c r="H77" s="12">
        <v>19.7347</v>
      </c>
      <c r="I77" s="12" t="s">
        <v>79</v>
      </c>
      <c r="J77" s="14">
        <f t="shared" si="1"/>
        <v>10170.1091117917</v>
      </c>
      <c r="K77" s="15">
        <v>1062573</v>
      </c>
      <c r="L77" s="12" t="s">
        <v>80</v>
      </c>
      <c r="M77" s="16"/>
    </row>
    <row r="78" spans="1:13" ht="14.25">
      <c r="A78" s="7">
        <v>7</v>
      </c>
      <c r="B78" s="8">
        <v>1</v>
      </c>
      <c r="C78" s="7" t="s">
        <v>221</v>
      </c>
      <c r="D78" s="9">
        <v>2.9</v>
      </c>
      <c r="E78" s="8" t="s">
        <v>91</v>
      </c>
      <c r="F78" s="10">
        <v>86.96</v>
      </c>
      <c r="G78" s="11">
        <v>70.552300000000002</v>
      </c>
      <c r="H78" s="12">
        <v>16.407699999999998</v>
      </c>
      <c r="I78" s="12" t="s">
        <v>79</v>
      </c>
      <c r="J78" s="14">
        <f t="shared" si="1"/>
        <v>9352.9093836246593</v>
      </c>
      <c r="K78" s="15">
        <v>813329</v>
      </c>
      <c r="L78" s="12" t="s">
        <v>80</v>
      </c>
      <c r="M78" s="16"/>
    </row>
    <row r="79" spans="1:13" ht="14.25">
      <c r="A79" s="7">
        <v>7</v>
      </c>
      <c r="B79" s="8">
        <v>2</v>
      </c>
      <c r="C79" s="7" t="s">
        <v>222</v>
      </c>
      <c r="D79" s="9">
        <v>2.9</v>
      </c>
      <c r="E79" s="8" t="s">
        <v>91</v>
      </c>
      <c r="F79" s="10">
        <v>87.16</v>
      </c>
      <c r="G79" s="11">
        <v>70.739800000000002</v>
      </c>
      <c r="H79" s="12">
        <v>16.420200000000001</v>
      </c>
      <c r="I79" s="12" t="s">
        <v>79</v>
      </c>
      <c r="J79" s="14">
        <f t="shared" si="1"/>
        <v>9403.9811840293696</v>
      </c>
      <c r="K79" s="15">
        <v>819651</v>
      </c>
      <c r="L79" s="12" t="s">
        <v>80</v>
      </c>
      <c r="M79" s="16"/>
    </row>
    <row r="80" spans="1:13" ht="14.25">
      <c r="A80" s="7">
        <v>7</v>
      </c>
      <c r="B80" s="8">
        <v>2</v>
      </c>
      <c r="C80" s="7" t="s">
        <v>223</v>
      </c>
      <c r="D80" s="9">
        <v>2.9</v>
      </c>
      <c r="E80" s="8" t="s">
        <v>91</v>
      </c>
      <c r="F80" s="10">
        <v>87.16</v>
      </c>
      <c r="G80" s="11">
        <v>70.739800000000002</v>
      </c>
      <c r="H80" s="12">
        <v>16.420200000000001</v>
      </c>
      <c r="I80" s="12" t="s">
        <v>79</v>
      </c>
      <c r="J80" s="14">
        <f t="shared" si="1"/>
        <v>9352.9141808168897</v>
      </c>
      <c r="K80" s="15">
        <v>815200</v>
      </c>
      <c r="L80" s="12" t="s">
        <v>80</v>
      </c>
      <c r="M80" s="16"/>
    </row>
    <row r="81" spans="1:13" ht="14.25">
      <c r="A81" s="7">
        <v>7</v>
      </c>
      <c r="B81" s="8">
        <v>3</v>
      </c>
      <c r="C81" s="7" t="s">
        <v>224</v>
      </c>
      <c r="D81" s="9">
        <v>2.9</v>
      </c>
      <c r="E81" s="8" t="s">
        <v>91</v>
      </c>
      <c r="F81" s="10">
        <v>85.69</v>
      </c>
      <c r="G81" s="11">
        <v>70.552300000000002</v>
      </c>
      <c r="H81" s="12">
        <v>15.137700000000001</v>
      </c>
      <c r="I81" s="12" t="s">
        <v>79</v>
      </c>
      <c r="J81" s="14">
        <f t="shared" si="1"/>
        <v>9403.9911308203991</v>
      </c>
      <c r="K81" s="15">
        <v>805828</v>
      </c>
      <c r="L81" s="12" t="s">
        <v>80</v>
      </c>
      <c r="M81" s="16"/>
    </row>
    <row r="82" spans="1:13" ht="14.25">
      <c r="A82" s="7">
        <v>7</v>
      </c>
      <c r="B82" s="8">
        <v>3</v>
      </c>
      <c r="C82" s="7" t="s">
        <v>225</v>
      </c>
      <c r="D82" s="9">
        <v>2.9</v>
      </c>
      <c r="E82" s="8" t="s">
        <v>89</v>
      </c>
      <c r="F82" s="10">
        <v>102.93</v>
      </c>
      <c r="G82" s="11">
        <v>84.7453</v>
      </c>
      <c r="H82" s="12">
        <v>18.184699999999999</v>
      </c>
      <c r="I82" s="12" t="s">
        <v>79</v>
      </c>
      <c r="J82" s="14">
        <f t="shared" si="1"/>
        <v>9557.21364033809</v>
      </c>
      <c r="K82" s="15">
        <v>983724</v>
      </c>
      <c r="L82" s="12" t="s">
        <v>80</v>
      </c>
      <c r="M82" s="16"/>
    </row>
    <row r="83" spans="1:13" ht="14.25">
      <c r="A83" s="7" t="s">
        <v>85</v>
      </c>
      <c r="B83" s="8">
        <f>COUNTA(B4:B82)</f>
        <v>79</v>
      </c>
      <c r="C83" s="7"/>
      <c r="D83" s="8"/>
      <c r="E83" s="7"/>
      <c r="F83" s="12">
        <f>ROUND(SUM(F4:F82),2)</f>
        <v>7250.17</v>
      </c>
      <c r="G83" s="12">
        <f>SUM(G4:G82)</f>
        <v>5877.8721999999998</v>
      </c>
      <c r="H83" s="12">
        <f>SUM(H4:H82)</f>
        <v>1372.2978000000001</v>
      </c>
      <c r="I83" s="12"/>
      <c r="J83" s="12">
        <f>ROUND(K83/F83,2)</f>
        <v>10153.469999999999</v>
      </c>
      <c r="K83" s="15">
        <f>SUM(K4:K82)</f>
        <v>73614374</v>
      </c>
      <c r="L83" s="12"/>
      <c r="M83" s="16"/>
    </row>
    <row r="84" spans="1:13">
      <c r="A84" s="50"/>
      <c r="B84" s="50"/>
      <c r="C84" s="50"/>
      <c r="D84" s="50"/>
      <c r="E84" s="50"/>
      <c r="F84" s="50"/>
      <c r="G84" s="50"/>
      <c r="H84" s="50"/>
      <c r="I84" s="50"/>
      <c r="J84" s="51"/>
      <c r="K84" s="52"/>
      <c r="L84" s="51"/>
      <c r="M84" s="53"/>
    </row>
    <row r="85" spans="1:13" ht="24" customHeight="1">
      <c r="A85" s="49" t="str">
        <f>"高层报备房源总套数"&amp;B83&amp;"套，总面积"&amp;F83&amp;"㎡，总价"&amp;K83&amp;"元，均单价"&amp;J83&amp;"元/㎡。"</f>
        <v>高层报备房源总套数79套，总面积7250.17㎡，总价73614374元，均单价10153.47元/㎡。</v>
      </c>
      <c r="B85" s="50"/>
      <c r="C85" s="50"/>
      <c r="D85" s="50"/>
      <c r="E85" s="50"/>
      <c r="F85" s="50"/>
      <c r="G85" s="50"/>
      <c r="H85" s="50"/>
      <c r="I85" s="50"/>
      <c r="J85" s="51"/>
      <c r="K85" s="52"/>
      <c r="L85" s="51"/>
      <c r="M85" s="53"/>
    </row>
    <row r="86" spans="1:13">
      <c r="A86" s="17"/>
      <c r="K86" s="3" t="s">
        <v>86</v>
      </c>
      <c r="M86" s="20"/>
    </row>
    <row r="87" spans="1:13">
      <c r="A87" s="18"/>
      <c r="B87" s="19"/>
      <c r="C87" s="19"/>
      <c r="D87" s="19"/>
      <c r="E87" s="19"/>
      <c r="F87" s="19"/>
      <c r="G87" s="19"/>
      <c r="H87" s="19"/>
      <c r="I87" s="19"/>
      <c r="J87" s="21"/>
      <c r="K87" s="22"/>
      <c r="L87" s="21"/>
      <c r="M87" s="23"/>
    </row>
  </sheetData>
  <autoFilter ref="A3:M83">
    <extLst/>
  </autoFilter>
  <mergeCells count="6">
    <mergeCell ref="A85:M85"/>
    <mergeCell ref="A1:M1"/>
    <mergeCell ref="A2:E2"/>
    <mergeCell ref="F2:J2"/>
    <mergeCell ref="K2:M2"/>
    <mergeCell ref="A84:M84"/>
  </mergeCells>
  <phoneticPr fontId="12" type="noConversion"/>
  <conditionalFormatting sqref="C1:C65491">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商品房销售标价牌</vt:lpstr>
      <vt:lpstr>低层</vt:lpstr>
      <vt:lpstr>中高层</vt:lpstr>
      <vt:lpstr>高层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严十九</dc:creator>
  <cp:lastModifiedBy>dreamsummit</cp:lastModifiedBy>
  <dcterms:created xsi:type="dcterms:W3CDTF">2021-01-07T20:32:00Z</dcterms:created>
  <dcterms:modified xsi:type="dcterms:W3CDTF">2021-09-29T02:54:21Z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2052-11.1.0.10938</vt:lpwstr>
  </property>
  <property fmtid="{D5CDD505-2E9C-101B-9397-08002B2CF9AE}" pid="4" name="ICV">
    <vt:lpwstr>AC22602A19834915ACE12331606641A2</vt:lpwstr>
  </property>
</Properties>
</file>