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495" activeTab="1"/>
  </bookViews>
  <sheets>
    <sheet name="标价牌" sheetId="15" r:id="rId1"/>
    <sheet name="商业价目表" sheetId="14" r:id="rId2"/>
  </sheets>
  <definedNames>
    <definedName name="_xlnm.Print_Area" localSheetId="1">商业价目表!$A$1:$M$18</definedName>
    <definedName name="_xlnm._FilterDatabase" localSheetId="1" hidden="1">商业价目表!$A$4:$M$4</definedName>
  </definedNames>
  <calcPr calcId="144525"/>
</workbook>
</file>

<file path=xl/sharedStrings.xml><?xml version="1.0" encoding="utf-8"?>
<sst xmlns="http://schemas.openxmlformats.org/spreadsheetml/2006/main" count="97">
  <si>
    <t>商品房销售标价牌</t>
  </si>
  <si>
    <t>开发企业名称</t>
  </si>
  <si>
    <t>余姚浙明置业有限公司</t>
  </si>
  <si>
    <t>楼盘名称</t>
  </si>
  <si>
    <t>桂语兰庭</t>
  </si>
  <si>
    <t>坐落位置</t>
  </si>
  <si>
    <t>余姚市兰江街道姚江中学南侧、西环南路东侧</t>
  </si>
  <si>
    <t>许可证号码</t>
  </si>
  <si>
    <t>余房预许字(2019)第06号；余房预许字(2019)第21号；余房预许字(2019)第38号；甬余房现备字（2021）第010号</t>
  </si>
  <si>
    <t>许可套数（幢数）</t>
  </si>
  <si>
    <t>住宅1235套，商铺64套，车位1837个</t>
  </si>
  <si>
    <t>土地性质</t>
  </si>
  <si>
    <t>居住用地</t>
  </si>
  <si>
    <t>土地使用起止年限</t>
  </si>
  <si>
    <t>2018.10.08起至2088.10.09止</t>
  </si>
  <si>
    <t>容积率</t>
  </si>
  <si>
    <t>建筑结构</t>
  </si>
  <si>
    <t>框剪结构</t>
  </si>
  <si>
    <t>绿化率</t>
  </si>
  <si>
    <t>大于30%</t>
  </si>
  <si>
    <t>车位配比率</t>
  </si>
  <si>
    <t>1:1.51</t>
  </si>
  <si>
    <t>装修状况</t>
  </si>
  <si>
    <t>毛坯房</t>
  </si>
  <si>
    <t>房屋类型</t>
  </si>
  <si>
    <t>高层、商业、车位</t>
  </si>
  <si>
    <t>房源概况</t>
  </si>
  <si>
    <t>户型</t>
  </si>
  <si>
    <t>/</t>
  </si>
  <si>
    <t>建筑面积</t>
  </si>
  <si>
    <t>192427.04㎡（住宅163945.65㎡，车位25181.90㎡，商业3299.49㎡）</t>
  </si>
  <si>
    <t>可供销售房屋总套数</t>
  </si>
  <si>
    <t>商铺9套，车位137个</t>
  </si>
  <si>
    <t>当期销售推出商品房总套数</t>
  </si>
  <si>
    <t>商铺9套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</si>
  <si>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</si>
  <si>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</si>
  <si>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</si>
  <si>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</si>
  <si>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</si>
  <si>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</si>
  <si>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</si>
  <si>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</si>
  <si>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</si>
  <si>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</si>
  <si>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购买指定房源享受总房款80折
优惠计算公式：
房源优惠后总价=总房款*80折（如有）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</si>
  <si>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</si>
  <si>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</si>
  <si>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</si>
  <si>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</si>
  <si>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</si>
  <si>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权证代办费</t>
  </si>
  <si>
    <t>按实收取</t>
  </si>
  <si>
    <t>根据代办公司规定</t>
  </si>
  <si>
    <t>代办公司</t>
  </si>
  <si>
    <t>物业专项维修资金</t>
  </si>
  <si>
    <t>根据相关政策文件规定</t>
  </si>
  <si>
    <t>余姚市住房和城乡建设局</t>
  </si>
  <si>
    <t>契税、印花税、登记费</t>
  </si>
  <si>
    <t>余姚财政局</t>
  </si>
  <si>
    <t>前期物业服务</t>
  </si>
  <si>
    <t>物业服务单位名称</t>
  </si>
  <si>
    <t>服务内容与标准</t>
  </si>
  <si>
    <t>绿城物业服务集团有限公司</t>
  </si>
  <si>
    <t>详见“前期物业管理服务协议”第四条内容</t>
  </si>
  <si>
    <t>高层住宅：1-3层2.85元/月•平方米；4-11层3.10元/月•平方米；12层及以上3.35元/月•平方米；
商铺：5.00元/月•平方米；
车位：63.00元/月•个。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</si>
  <si>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</si>
  <si>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</si>
  <si>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</si>
  <si>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填报日期：2023年1月31日</t>
  </si>
  <si>
    <t>商品房销售价目表</t>
  </si>
  <si>
    <t>楼盘名称：桂语兰庭（商业）</t>
  </si>
  <si>
    <t>幢号</t>
  </si>
  <si>
    <t>单元</t>
  </si>
  <si>
    <t>室号</t>
  </si>
  <si>
    <t>层高</t>
  </si>
  <si>
    <t>建筑面积（㎡）</t>
  </si>
  <si>
    <t>套内建筑面积（㎡）</t>
  </si>
  <si>
    <t>公摊建筑面积（㎡）</t>
  </si>
  <si>
    <t>计价单位</t>
  </si>
  <si>
    <t>销售单价</t>
  </si>
  <si>
    <t>房屋总价（元）</t>
  </si>
  <si>
    <t>销售状态</t>
  </si>
  <si>
    <t>备注</t>
  </si>
  <si>
    <t>三凤路107号</t>
  </si>
  <si>
    <t>元/㎡</t>
  </si>
  <si>
    <t>未售</t>
  </si>
  <si>
    <t>三凤路111号</t>
  </si>
  <si>
    <t>三凤路119-10号</t>
  </si>
  <si>
    <t>三凤路119-11号</t>
  </si>
  <si>
    <t>三凤路121-10号</t>
  </si>
  <si>
    <t>许家山路121号</t>
  </si>
  <si>
    <t>许家山路131号</t>
  </si>
  <si>
    <t>许家山路133号</t>
  </si>
  <si>
    <t>许家山路137号</t>
  </si>
  <si>
    <t>合计</t>
  </si>
  <si>
    <t>价格举报电话：12358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</si>
</sst>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_);[Red]\(0\)"/>
    <numFmt numFmtId="178" formatCode="0.00_);[Red]\(0.00\)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2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2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7" fillId="16" borderId="2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8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50" applyNumberFormat="1" applyFont="1" applyFill="1" applyBorder="1" applyAlignment="1">
      <alignment horizontal="left" vertical="center"/>
    </xf>
    <xf numFmtId="0" fontId="5" fillId="0" borderId="0" xfId="50" applyNumberFormat="1" applyFont="1" applyFill="1" applyBorder="1" applyAlignment="1">
      <alignment horizontal="left" vertical="center" wrapText="1"/>
    </xf>
    <xf numFmtId="178" fontId="5" fillId="0" borderId="0" xfId="50" applyNumberFormat="1" applyFont="1" applyFill="1" applyBorder="1" applyAlignment="1">
      <alignment horizontal="left" vertical="center"/>
    </xf>
    <xf numFmtId="0" fontId="5" fillId="0" borderId="0" xfId="50" applyNumberFormat="1" applyFont="1" applyFill="1" applyBorder="1" applyAlignment="1">
      <alignment horizontal="center" vertical="center"/>
    </xf>
    <xf numFmtId="0" fontId="5" fillId="0" borderId="0" xfId="50" applyNumberFormat="1" applyFont="1" applyFill="1" applyBorder="1" applyAlignment="1">
      <alignment horizontal="center" vertical="center" wrapText="1"/>
    </xf>
    <xf numFmtId="178" fontId="5" fillId="0" borderId="0" xfId="50" applyNumberFormat="1" applyFont="1" applyFill="1" applyBorder="1" applyAlignment="1">
      <alignment horizontal="center" vertical="center"/>
    </xf>
    <xf numFmtId="0" fontId="6" fillId="0" borderId="2" xfId="50" applyNumberFormat="1" applyFont="1" applyFill="1" applyBorder="1" applyAlignment="1">
      <alignment horizontal="center" vertical="center" wrapText="1"/>
    </xf>
    <xf numFmtId="178" fontId="6" fillId="0" borderId="2" xfId="50" applyNumberFormat="1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178" fontId="7" fillId="0" borderId="2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178" fontId="5" fillId="0" borderId="2" xfId="5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5" fillId="0" borderId="0" xfId="50" applyNumberFormat="1" applyFont="1" applyFill="1" applyBorder="1" applyAlignment="1">
      <alignment horizontal="left" vertical="center"/>
    </xf>
    <xf numFmtId="176" fontId="5" fillId="0" borderId="0" xfId="50" applyNumberFormat="1" applyFont="1" applyFill="1" applyAlignment="1">
      <alignment horizontal="center" vertical="center"/>
    </xf>
    <xf numFmtId="177" fontId="6" fillId="0" borderId="2" xfId="50" applyNumberFormat="1" applyFont="1" applyFill="1" applyBorder="1" applyAlignment="1">
      <alignment horizontal="center" vertical="center" wrapText="1"/>
    </xf>
    <xf numFmtId="177" fontId="7" fillId="0" borderId="2" xfId="50" applyNumberFormat="1" applyFont="1" applyFill="1" applyBorder="1" applyAlignment="1">
      <alignment horizontal="center" vertical="center" wrapText="1"/>
    </xf>
    <xf numFmtId="177" fontId="5" fillId="0" borderId="2" xfId="5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0" fontId="0" fillId="0" borderId="0" xfId="0" applyFill="1" applyBorder="1">
      <alignment vertical="center"/>
    </xf>
    <xf numFmtId="178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1" fontId="8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zoomScale="80" zoomScaleNormal="80" workbookViewId="0">
      <selection activeCell="B1" sqref="B1:H22"/>
    </sheetView>
  </sheetViews>
  <sheetFormatPr defaultColWidth="9" defaultRowHeight="13.5" outlineLevelCol="7"/>
  <cols>
    <col min="1" max="1" width="1.88333333333333" style="49" customWidth="1"/>
    <col min="2" max="2" width="14" style="51" customWidth="1"/>
    <col min="3" max="3" width="10.5" style="49" customWidth="1"/>
    <col min="4" max="4" width="12.6416666666667" style="49" customWidth="1"/>
    <col min="5" max="5" width="15.5583333333333" style="49" customWidth="1"/>
    <col min="6" max="6" width="16.4166666666667" style="49" customWidth="1"/>
    <col min="7" max="7" width="28.5166666666667" style="49" customWidth="1"/>
    <col min="8" max="8" width="13.6083333333333" style="49" customWidth="1"/>
    <col min="9" max="9" width="9.66666666666667" style="49"/>
    <col min="10" max="10" width="15.925" style="49" customWidth="1"/>
    <col min="11" max="11" width="9.66666666666667" style="49"/>
    <col min="12" max="12" width="17.025" style="49" customWidth="1"/>
    <col min="13" max="13" width="9.66666666666667" style="49"/>
    <col min="14" max="14" width="12.8916666666667" style="49"/>
    <col min="15" max="16384" width="9" style="49"/>
  </cols>
  <sheetData>
    <row r="1" s="49" customFormat="1" ht="54" customHeight="1" spans="2:8">
      <c r="B1" s="52" t="s">
        <v>0</v>
      </c>
      <c r="C1" s="52"/>
      <c r="D1" s="52"/>
      <c r="E1" s="52"/>
      <c r="F1" s="52"/>
      <c r="G1" s="52"/>
      <c r="H1" s="52"/>
    </row>
    <row r="2" s="50" customFormat="1" ht="30.75" customHeight="1" spans="2:8">
      <c r="B2" s="53" t="s">
        <v>1</v>
      </c>
      <c r="C2" s="54" t="s">
        <v>2</v>
      </c>
      <c r="D2" s="54"/>
      <c r="E2" s="54"/>
      <c r="F2" s="55" t="s">
        <v>3</v>
      </c>
      <c r="G2" s="54" t="s">
        <v>4</v>
      </c>
      <c r="H2" s="56"/>
    </row>
    <row r="3" s="50" customFormat="1" ht="42" customHeight="1" spans="2:8">
      <c r="B3" s="57" t="s">
        <v>5</v>
      </c>
      <c r="C3" s="58" t="s">
        <v>6</v>
      </c>
      <c r="D3" s="59"/>
      <c r="E3" s="60"/>
      <c r="F3" s="61" t="s">
        <v>7</v>
      </c>
      <c r="G3" s="62" t="s">
        <v>8</v>
      </c>
      <c r="H3" s="63"/>
    </row>
    <row r="4" s="50" customFormat="1" ht="32.25" customHeight="1" spans="2:8">
      <c r="B4" s="64"/>
      <c r="C4" s="65"/>
      <c r="D4" s="66"/>
      <c r="E4" s="67"/>
      <c r="F4" s="61" t="s">
        <v>9</v>
      </c>
      <c r="G4" s="68" t="s">
        <v>10</v>
      </c>
      <c r="H4" s="69"/>
    </row>
    <row r="5" s="50" customFormat="1" ht="27" spans="2:8">
      <c r="B5" s="70" t="s">
        <v>11</v>
      </c>
      <c r="C5" s="62" t="s">
        <v>12</v>
      </c>
      <c r="D5" s="61" t="s">
        <v>13</v>
      </c>
      <c r="E5" s="71" t="s">
        <v>14</v>
      </c>
      <c r="F5" s="62"/>
      <c r="G5" s="61" t="s">
        <v>15</v>
      </c>
      <c r="H5" s="63">
        <v>1.8</v>
      </c>
    </row>
    <row r="6" s="50" customFormat="1" ht="31" customHeight="1" spans="2:8">
      <c r="B6" s="70" t="s">
        <v>16</v>
      </c>
      <c r="C6" s="62" t="s">
        <v>17</v>
      </c>
      <c r="D6" s="61" t="s">
        <v>18</v>
      </c>
      <c r="E6" s="72" t="s">
        <v>19</v>
      </c>
      <c r="F6" s="61" t="s">
        <v>20</v>
      </c>
      <c r="G6" s="73" t="s">
        <v>21</v>
      </c>
      <c r="H6" s="74"/>
    </row>
    <row r="7" s="50" customFormat="1" ht="28.5" customHeight="1" spans="2:8">
      <c r="B7" s="70" t="s">
        <v>22</v>
      </c>
      <c r="C7" s="62" t="s">
        <v>23</v>
      </c>
      <c r="D7" s="62"/>
      <c r="E7" s="62"/>
      <c r="F7" s="61" t="s">
        <v>24</v>
      </c>
      <c r="G7" s="62" t="s">
        <v>25</v>
      </c>
      <c r="H7" s="63"/>
    </row>
    <row r="8" s="50" customFormat="1" ht="54" customHeight="1" spans="2:8">
      <c r="B8" s="70" t="s">
        <v>26</v>
      </c>
      <c r="C8" s="61" t="s">
        <v>27</v>
      </c>
      <c r="D8" s="62" t="s">
        <v>28</v>
      </c>
      <c r="E8" s="62"/>
      <c r="F8" s="61" t="s">
        <v>29</v>
      </c>
      <c r="G8" s="62" t="s">
        <v>30</v>
      </c>
      <c r="H8" s="63"/>
    </row>
    <row r="9" s="50" customFormat="1" ht="48" customHeight="1" spans="2:8">
      <c r="B9" s="70"/>
      <c r="C9" s="61" t="s">
        <v>31</v>
      </c>
      <c r="D9" s="61"/>
      <c r="E9" s="62" t="s">
        <v>32</v>
      </c>
      <c r="F9" s="62"/>
      <c r="G9" s="62"/>
      <c r="H9" s="63"/>
    </row>
    <row r="10" s="50" customFormat="1" ht="28.5" customHeight="1" spans="2:8">
      <c r="B10" s="70"/>
      <c r="C10" s="61" t="s">
        <v>33</v>
      </c>
      <c r="D10" s="61"/>
      <c r="E10" s="62" t="s">
        <v>34</v>
      </c>
      <c r="F10" s="62"/>
      <c r="G10" s="62"/>
      <c r="H10" s="63"/>
    </row>
    <row r="11" s="50" customFormat="1" ht="20.25" customHeight="1" spans="2:8">
      <c r="B11" s="70" t="s">
        <v>35</v>
      </c>
      <c r="C11" s="61" t="s">
        <v>36</v>
      </c>
      <c r="D11" s="61" t="s">
        <v>37</v>
      </c>
      <c r="E11" s="61" t="s">
        <v>38</v>
      </c>
      <c r="F11" s="61" t="s">
        <v>39</v>
      </c>
      <c r="G11" s="61" t="s">
        <v>40</v>
      </c>
      <c r="H11" s="75" t="s">
        <v>41</v>
      </c>
    </row>
    <row r="12" s="50" customFormat="1" ht="20.25" customHeight="1" spans="2:8">
      <c r="B12" s="70"/>
      <c r="C12" s="62" t="s">
        <v>42</v>
      </c>
      <c r="D12" s="62" t="s">
        <v>42</v>
      </c>
      <c r="E12" s="62" t="s">
        <v>42</v>
      </c>
      <c r="F12" s="62" t="s">
        <v>43</v>
      </c>
      <c r="G12" s="62" t="s">
        <v>42</v>
      </c>
      <c r="H12" s="63" t="s">
        <v>42</v>
      </c>
    </row>
    <row r="13" s="50" customFormat="1" ht="100" customHeight="1" spans="2:8">
      <c r="B13" s="76" t="s">
        <v>44</v>
      </c>
      <c r="C13" s="77"/>
      <c r="D13" s="78" t="s">
        <v>45</v>
      </c>
      <c r="E13" s="79"/>
      <c r="F13" s="79"/>
      <c r="G13" s="79"/>
      <c r="H13" s="80"/>
    </row>
    <row r="14" s="50" customFormat="1" ht="33.75" customHeight="1" spans="2:8">
      <c r="B14" s="70" t="s">
        <v>46</v>
      </c>
      <c r="C14" s="61" t="s">
        <v>47</v>
      </c>
      <c r="D14" s="61"/>
      <c r="E14" s="61" t="s">
        <v>48</v>
      </c>
      <c r="F14" s="61"/>
      <c r="G14" s="61" t="s">
        <v>49</v>
      </c>
      <c r="H14" s="75" t="s">
        <v>50</v>
      </c>
    </row>
    <row r="15" s="50" customFormat="1" ht="25.5" customHeight="1" spans="2:8">
      <c r="B15" s="70"/>
      <c r="C15" s="81" t="s">
        <v>51</v>
      </c>
      <c r="D15" s="82"/>
      <c r="E15" s="68" t="s">
        <v>52</v>
      </c>
      <c r="F15" s="77"/>
      <c r="G15" s="62" t="s">
        <v>53</v>
      </c>
      <c r="H15" s="63" t="s">
        <v>54</v>
      </c>
    </row>
    <row r="16" s="50" customFormat="1" ht="33" customHeight="1" spans="2:8">
      <c r="B16" s="70"/>
      <c r="C16" s="81" t="s">
        <v>55</v>
      </c>
      <c r="D16" s="82"/>
      <c r="E16" s="68" t="s">
        <v>52</v>
      </c>
      <c r="F16" s="77"/>
      <c r="G16" s="62" t="s">
        <v>56</v>
      </c>
      <c r="H16" s="63" t="s">
        <v>57</v>
      </c>
    </row>
    <row r="17" s="50" customFormat="1" ht="33" customHeight="1" spans="2:8">
      <c r="B17" s="70"/>
      <c r="C17" s="61" t="s">
        <v>58</v>
      </c>
      <c r="D17" s="61"/>
      <c r="E17" s="68" t="s">
        <v>52</v>
      </c>
      <c r="F17" s="77"/>
      <c r="G17" s="62" t="s">
        <v>56</v>
      </c>
      <c r="H17" s="63" t="s">
        <v>59</v>
      </c>
    </row>
    <row r="18" s="50" customFormat="1" ht="22.5" customHeight="1" spans="2:8">
      <c r="B18" s="70" t="s">
        <v>60</v>
      </c>
      <c r="C18" s="61" t="s">
        <v>61</v>
      </c>
      <c r="D18" s="61"/>
      <c r="E18" s="61" t="s">
        <v>62</v>
      </c>
      <c r="F18" s="61"/>
      <c r="G18" s="61" t="s">
        <v>48</v>
      </c>
      <c r="H18" s="75" t="s">
        <v>49</v>
      </c>
    </row>
    <row r="19" s="50" customFormat="1" ht="67.5" spans="2:8">
      <c r="B19" s="70"/>
      <c r="C19" s="62" t="s">
        <v>63</v>
      </c>
      <c r="D19" s="62"/>
      <c r="E19" s="62" t="s">
        <v>64</v>
      </c>
      <c r="F19" s="62"/>
      <c r="G19" s="83" t="s">
        <v>65</v>
      </c>
      <c r="H19" s="63" t="s">
        <v>66</v>
      </c>
    </row>
    <row r="20" s="50" customFormat="1" ht="14.25" spans="2:8">
      <c r="B20" s="84" t="s">
        <v>67</v>
      </c>
      <c r="C20" s="85" t="s">
        <v>68</v>
      </c>
      <c r="D20" s="86"/>
      <c r="E20" s="86"/>
      <c r="F20" s="86"/>
      <c r="G20" s="86"/>
      <c r="H20" s="87"/>
    </row>
    <row r="21" s="49" customFormat="1" spans="2:2">
      <c r="B21" s="51"/>
    </row>
    <row r="22" s="49" customFormat="1" spans="2:8">
      <c r="B22" s="51"/>
      <c r="E22" s="88"/>
      <c r="F22" s="88"/>
      <c r="G22" s="89" t="s">
        <v>69</v>
      </c>
      <c r="H22" s="89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75" right="0.75" top="1" bottom="1" header="0.5" footer="0.5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zoomScale="79" zoomScaleNormal="79" workbookViewId="0">
      <pane ySplit="4" topLeftCell="A5" activePane="bottomLeft" state="frozen"/>
      <selection/>
      <selection pane="bottomLeft" activeCell="A1" sqref="$A1:$XFD1048576"/>
    </sheetView>
  </sheetViews>
  <sheetFormatPr defaultColWidth="9" defaultRowHeight="22" customHeight="1"/>
  <cols>
    <col min="1" max="1" width="7.08333333333333" style="9" customWidth="1"/>
    <col min="2" max="2" width="9.025" style="9" customWidth="1"/>
    <col min="3" max="3" width="19.9916666666667" style="8" customWidth="1"/>
    <col min="4" max="4" width="14.8583333333333" style="10" customWidth="1"/>
    <col min="5" max="5" width="11.8083333333333" style="8" customWidth="1"/>
    <col min="6" max="8" width="12.5" style="11" customWidth="1"/>
    <col min="9" max="9" width="11.8083333333333" style="8" customWidth="1"/>
    <col min="10" max="10" width="12.6416666666667" style="11" customWidth="1"/>
    <col min="11" max="11" width="14.4333333333333" style="12" customWidth="1"/>
    <col min="12" max="12" width="10.8333333333333" style="8" customWidth="1"/>
    <col min="13" max="13" width="9.85833333333333" style="13" customWidth="1"/>
    <col min="14" max="14" width="9.44166666666667" style="8"/>
    <col min="15" max="15" width="19.9916666666667" style="8" customWidth="1"/>
    <col min="16" max="16" width="9" style="8"/>
    <col min="17" max="17" width="9.44166666666667" style="8"/>
    <col min="18" max="16384" width="9" style="8"/>
  </cols>
  <sheetData>
    <row r="1" s="1" customFormat="1" customHeight="1" spans="1:13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31"/>
      <c r="K1" s="14"/>
      <c r="L1" s="14"/>
      <c r="M1" s="14"/>
    </row>
    <row r="2" s="2" customFormat="1" customHeight="1" spans="1:13">
      <c r="A2" s="15" t="s">
        <v>71</v>
      </c>
      <c r="B2" s="15"/>
      <c r="C2" s="15"/>
      <c r="D2" s="16"/>
      <c r="E2" s="15"/>
      <c r="F2" s="17"/>
      <c r="G2" s="17"/>
      <c r="H2" s="17"/>
      <c r="I2" s="15"/>
      <c r="J2" s="17"/>
      <c r="K2" s="32"/>
      <c r="L2" s="15"/>
      <c r="M2" s="16"/>
    </row>
    <row r="3" s="2" customFormat="1" customHeight="1" spans="1:13">
      <c r="A3" s="18"/>
      <c r="B3" s="18"/>
      <c r="C3" s="18"/>
      <c r="D3" s="19"/>
      <c r="E3" s="18"/>
      <c r="F3" s="20"/>
      <c r="G3" s="20"/>
      <c r="H3" s="20"/>
      <c r="I3" s="18"/>
      <c r="J3" s="33">
        <v>44957</v>
      </c>
      <c r="K3" s="33"/>
      <c r="L3" s="33"/>
      <c r="M3" s="33"/>
    </row>
    <row r="4" s="3" customFormat="1" ht="41" customHeight="1" spans="1:13">
      <c r="A4" s="21" t="s">
        <v>72</v>
      </c>
      <c r="B4" s="21" t="s">
        <v>73</v>
      </c>
      <c r="C4" s="21" t="s">
        <v>74</v>
      </c>
      <c r="D4" s="21" t="s">
        <v>75</v>
      </c>
      <c r="E4" s="21" t="s">
        <v>27</v>
      </c>
      <c r="F4" s="22" t="s">
        <v>76</v>
      </c>
      <c r="G4" s="22" t="s">
        <v>77</v>
      </c>
      <c r="H4" s="22" t="s">
        <v>78</v>
      </c>
      <c r="I4" s="21" t="s">
        <v>79</v>
      </c>
      <c r="J4" s="22" t="s">
        <v>80</v>
      </c>
      <c r="K4" s="34" t="s">
        <v>81</v>
      </c>
      <c r="L4" s="21" t="s">
        <v>82</v>
      </c>
      <c r="M4" s="21" t="s">
        <v>83</v>
      </c>
    </row>
    <row r="5" s="4" customFormat="1" customHeight="1" spans="1:13">
      <c r="A5" s="23">
        <v>7</v>
      </c>
      <c r="B5" s="23" t="s">
        <v>28</v>
      </c>
      <c r="C5" s="23" t="s">
        <v>84</v>
      </c>
      <c r="D5" s="23">
        <v>4.5</v>
      </c>
      <c r="E5" s="23" t="s">
        <v>28</v>
      </c>
      <c r="F5" s="24">
        <v>74.15</v>
      </c>
      <c r="G5" s="24">
        <v>54.4948</v>
      </c>
      <c r="H5" s="24">
        <v>19.6572</v>
      </c>
      <c r="I5" s="23" t="s">
        <v>85</v>
      </c>
      <c r="J5" s="35">
        <v>13700</v>
      </c>
      <c r="K5" s="35">
        <f>J5*F5</f>
        <v>1015855</v>
      </c>
      <c r="L5" s="23" t="s">
        <v>86</v>
      </c>
      <c r="M5" s="23"/>
    </row>
    <row r="6" s="4" customFormat="1" customHeight="1" spans="1:13">
      <c r="A6" s="23">
        <v>8</v>
      </c>
      <c r="B6" s="23" t="s">
        <v>28</v>
      </c>
      <c r="C6" s="23" t="s">
        <v>87</v>
      </c>
      <c r="D6" s="23">
        <v>4.5</v>
      </c>
      <c r="E6" s="23" t="s">
        <v>28</v>
      </c>
      <c r="F6" s="24">
        <v>57.48</v>
      </c>
      <c r="G6" s="24">
        <v>43.7137</v>
      </c>
      <c r="H6" s="24">
        <v>13.7702</v>
      </c>
      <c r="I6" s="23" t="s">
        <v>85</v>
      </c>
      <c r="J6" s="35">
        <v>13700</v>
      </c>
      <c r="K6" s="35">
        <f t="shared" ref="K6:K13" si="0">J6*F6</f>
        <v>787476</v>
      </c>
      <c r="L6" s="23" t="s">
        <v>86</v>
      </c>
      <c r="M6" s="23"/>
    </row>
    <row r="7" s="4" customFormat="1" customHeight="1" spans="1:13">
      <c r="A7" s="23">
        <v>11</v>
      </c>
      <c r="B7" s="23" t="s">
        <v>28</v>
      </c>
      <c r="C7" s="23" t="s">
        <v>88</v>
      </c>
      <c r="D7" s="23">
        <v>4.5</v>
      </c>
      <c r="E7" s="23" t="s">
        <v>28</v>
      </c>
      <c r="F7" s="24">
        <v>57.16</v>
      </c>
      <c r="G7" s="24">
        <v>43.4014</v>
      </c>
      <c r="H7" s="24">
        <v>13.7591</v>
      </c>
      <c r="I7" s="23" t="s">
        <v>85</v>
      </c>
      <c r="J7" s="35">
        <v>13700</v>
      </c>
      <c r="K7" s="35">
        <f t="shared" si="0"/>
        <v>783092</v>
      </c>
      <c r="L7" s="23" t="s">
        <v>86</v>
      </c>
      <c r="M7" s="23"/>
    </row>
    <row r="8" s="4" customFormat="1" customHeight="1" spans="1:13">
      <c r="A8" s="23">
        <v>11</v>
      </c>
      <c r="B8" s="23" t="s">
        <v>28</v>
      </c>
      <c r="C8" s="23" t="s">
        <v>89</v>
      </c>
      <c r="D8" s="23">
        <v>4.5</v>
      </c>
      <c r="E8" s="23" t="s">
        <v>28</v>
      </c>
      <c r="F8" s="24">
        <v>127.32</v>
      </c>
      <c r="G8" s="24">
        <v>96.6721</v>
      </c>
      <c r="H8" s="24">
        <v>30.6471</v>
      </c>
      <c r="I8" s="23" t="s">
        <v>85</v>
      </c>
      <c r="J8" s="35">
        <v>13700</v>
      </c>
      <c r="K8" s="35">
        <f t="shared" si="0"/>
        <v>1744284</v>
      </c>
      <c r="L8" s="23" t="s">
        <v>86</v>
      </c>
      <c r="M8" s="23"/>
    </row>
    <row r="9" s="4" customFormat="1" customHeight="1" spans="1:13">
      <c r="A9" s="23">
        <v>15</v>
      </c>
      <c r="B9" s="23" t="s">
        <v>28</v>
      </c>
      <c r="C9" s="23" t="s">
        <v>90</v>
      </c>
      <c r="D9" s="23">
        <v>4.5</v>
      </c>
      <c r="E9" s="23" t="s">
        <v>28</v>
      </c>
      <c r="F9" s="24">
        <v>51.63</v>
      </c>
      <c r="G9" s="24">
        <v>43.2697</v>
      </c>
      <c r="H9" s="24">
        <v>8.3586</v>
      </c>
      <c r="I9" s="23" t="s">
        <v>85</v>
      </c>
      <c r="J9" s="35">
        <v>13700</v>
      </c>
      <c r="K9" s="35">
        <f t="shared" si="0"/>
        <v>707331</v>
      </c>
      <c r="L9" s="23" t="s">
        <v>86</v>
      </c>
      <c r="M9" s="23"/>
    </row>
    <row r="10" s="4" customFormat="1" customHeight="1" spans="1:13">
      <c r="A10" s="23">
        <v>22</v>
      </c>
      <c r="B10" s="23" t="s">
        <v>28</v>
      </c>
      <c r="C10" s="23" t="s">
        <v>91</v>
      </c>
      <c r="D10" s="23">
        <v>4.5</v>
      </c>
      <c r="E10" s="23" t="s">
        <v>28</v>
      </c>
      <c r="F10" s="24">
        <v>81.69</v>
      </c>
      <c r="G10" s="24">
        <v>65.2303</v>
      </c>
      <c r="H10" s="24">
        <v>16.4597</v>
      </c>
      <c r="I10" s="23" t="s">
        <v>85</v>
      </c>
      <c r="J10" s="35">
        <v>13700</v>
      </c>
      <c r="K10" s="35">
        <f t="shared" si="0"/>
        <v>1119153</v>
      </c>
      <c r="L10" s="23" t="s">
        <v>86</v>
      </c>
      <c r="M10" s="23"/>
    </row>
    <row r="11" s="4" customFormat="1" customHeight="1" spans="1:13">
      <c r="A11" s="23">
        <v>22</v>
      </c>
      <c r="B11" s="23" t="s">
        <v>28</v>
      </c>
      <c r="C11" s="23" t="s">
        <v>92</v>
      </c>
      <c r="D11" s="23">
        <v>4.5</v>
      </c>
      <c r="E11" s="23" t="s">
        <v>28</v>
      </c>
      <c r="F11" s="24">
        <v>82.83</v>
      </c>
      <c r="G11" s="24">
        <v>66.1395</v>
      </c>
      <c r="H11" s="24">
        <v>16.6891</v>
      </c>
      <c r="I11" s="23" t="s">
        <v>85</v>
      </c>
      <c r="J11" s="35">
        <v>13700</v>
      </c>
      <c r="K11" s="35">
        <f t="shared" si="0"/>
        <v>1134771</v>
      </c>
      <c r="L11" s="23" t="s">
        <v>86</v>
      </c>
      <c r="M11" s="23"/>
    </row>
    <row r="12" s="4" customFormat="1" customHeight="1" spans="1:13">
      <c r="A12" s="23">
        <v>23</v>
      </c>
      <c r="B12" s="23" t="s">
        <v>28</v>
      </c>
      <c r="C12" s="23" t="s">
        <v>93</v>
      </c>
      <c r="D12" s="23">
        <v>4.5</v>
      </c>
      <c r="E12" s="23" t="s">
        <v>28</v>
      </c>
      <c r="F12" s="24">
        <v>85.42</v>
      </c>
      <c r="G12" s="24">
        <v>66.2688</v>
      </c>
      <c r="H12" s="24">
        <v>19.154</v>
      </c>
      <c r="I12" s="23" t="s">
        <v>85</v>
      </c>
      <c r="J12" s="35">
        <v>13700</v>
      </c>
      <c r="K12" s="35">
        <f t="shared" si="0"/>
        <v>1170254</v>
      </c>
      <c r="L12" s="23" t="s">
        <v>86</v>
      </c>
      <c r="M12" s="23"/>
    </row>
    <row r="13" s="4" customFormat="1" customHeight="1" spans="1:13">
      <c r="A13" s="23">
        <v>23</v>
      </c>
      <c r="B13" s="23" t="s">
        <v>28</v>
      </c>
      <c r="C13" s="23" t="s">
        <v>94</v>
      </c>
      <c r="D13" s="23">
        <v>4.5</v>
      </c>
      <c r="E13" s="23" t="s">
        <v>28</v>
      </c>
      <c r="F13" s="24">
        <v>90.7</v>
      </c>
      <c r="G13" s="24">
        <v>70.3606</v>
      </c>
      <c r="H13" s="24">
        <v>20.3366</v>
      </c>
      <c r="I13" s="23" t="s">
        <v>85</v>
      </c>
      <c r="J13" s="35">
        <v>13700</v>
      </c>
      <c r="K13" s="35">
        <f t="shared" si="0"/>
        <v>1242590</v>
      </c>
      <c r="L13" s="23" t="s">
        <v>86</v>
      </c>
      <c r="M13" s="23"/>
    </row>
    <row r="14" s="5" customFormat="1" customHeight="1" spans="1:13">
      <c r="A14" s="25" t="s">
        <v>95</v>
      </c>
      <c r="B14" s="25"/>
      <c r="C14" s="25">
        <f>COUNTA(C5:C13)</f>
        <v>9</v>
      </c>
      <c r="D14" s="25"/>
      <c r="E14" s="25"/>
      <c r="F14" s="25">
        <f>ROUND(SUM(F5:F13),2)</f>
        <v>708.38</v>
      </c>
      <c r="G14" s="26">
        <f>SUM(G5:G13)</f>
        <v>549.5509</v>
      </c>
      <c r="H14" s="26">
        <f>SUM(H5:H13)</f>
        <v>158.8316</v>
      </c>
      <c r="I14" s="25" t="s">
        <v>85</v>
      </c>
      <c r="J14" s="36">
        <f>ROUND(K14/F14,0)</f>
        <v>13700</v>
      </c>
      <c r="K14" s="25">
        <f>SUM(K5:K13)</f>
        <v>9704806</v>
      </c>
      <c r="L14" s="25"/>
      <c r="M14" s="25"/>
    </row>
    <row r="15" s="6" customFormat="1" customHeight="1" spans="1:13">
      <c r="A15" s="6" t="str">
        <f>"本表报备房源总套数"&amp;C14&amp;"套，总面积"&amp;F14&amp;"㎡，总价"&amp;K14&amp;"元，均单价"&amp;J14&amp;"元/㎡。"</f>
        <v>本表报备房源总套数9套，总面积708.38㎡，总价9704806元，均单价13700元/㎡。</v>
      </c>
      <c r="D15" s="27"/>
      <c r="J15" s="37"/>
      <c r="K15" s="38"/>
      <c r="M15" s="27"/>
    </row>
    <row r="16" s="7" customFormat="1" customHeight="1" spans="1:13">
      <c r="A16" s="28"/>
      <c r="B16" s="28"/>
      <c r="C16" s="28"/>
      <c r="D16" s="29"/>
      <c r="E16" s="28"/>
      <c r="F16" s="30"/>
      <c r="G16" s="30"/>
      <c r="H16" s="30"/>
      <c r="I16" s="39"/>
      <c r="J16" s="40"/>
      <c r="K16" s="41"/>
      <c r="L16" s="39"/>
      <c r="M16" s="42"/>
    </row>
    <row r="17" s="7" customFormat="1" customHeight="1" spans="1:13">
      <c r="A17" s="28"/>
      <c r="B17" s="28"/>
      <c r="C17" s="28"/>
      <c r="D17" s="29"/>
      <c r="E17" s="28"/>
      <c r="F17" s="30"/>
      <c r="G17" s="30"/>
      <c r="H17" s="30"/>
      <c r="I17" s="39"/>
      <c r="J17" s="40" t="s">
        <v>96</v>
      </c>
      <c r="K17" s="43"/>
      <c r="L17" s="28"/>
      <c r="M17" s="42"/>
    </row>
    <row r="18" s="8" customFormat="1" customHeight="1" spans="1:13">
      <c r="A18" s="9"/>
      <c r="B18" s="9"/>
      <c r="D18" s="10"/>
      <c r="F18" s="11"/>
      <c r="G18" s="11"/>
      <c r="H18" s="11"/>
      <c r="I18" s="44"/>
      <c r="J18" s="45"/>
      <c r="K18" s="46"/>
      <c r="L18" s="47"/>
      <c r="M18" s="48"/>
    </row>
    <row r="19" s="8" customFormat="1" customHeight="1" spans="1:13">
      <c r="A19" s="9"/>
      <c r="B19" s="9"/>
      <c r="D19" s="10"/>
      <c r="F19" s="11"/>
      <c r="G19" s="11"/>
      <c r="H19" s="11"/>
      <c r="I19" s="44"/>
      <c r="J19" s="45"/>
      <c r="K19" s="46"/>
      <c r="L19" s="47"/>
      <c r="M19" s="48"/>
    </row>
  </sheetData>
  <mergeCells count="6">
    <mergeCell ref="A1:M1"/>
    <mergeCell ref="A2:M2"/>
    <mergeCell ref="J3:M3"/>
    <mergeCell ref="A15:M15"/>
    <mergeCell ref="J17:L17"/>
    <mergeCell ref="J19:L19"/>
  </mergeCells>
  <conditionalFormatting sqref="C$1:C$1048576 O$1:O$1048576">
    <cfRule type="duplicateValues" dxfId="0" priority="1"/>
  </conditionalFormatting>
  <pageMargins left="0.75" right="0.75" top="1" bottom="1" header="0.5" footer="0.5"/>
  <pageSetup paperSize="9" scale="6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商业价目表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2023-02-08T02:32:04Z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C20E35C8EE714E44A0D605E789640123</vt:lpwstr>
  </property>
  <property fmtid="{D5CDD505-2E9C-101B-9397-08002B2CF9AE}" pid="4" name="commondata">
    <vt:lpwstr>eyJoZGlkIjoiN2I3OTM1ZjFlMzA2ODA1OWUzNzllMzEwMTUyZmUwZWIifQ==</vt:lpwstr>
  </property>
</Properties>
</file>