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2365" windowHeight="9420" tabRatio="602"/>
  </bookViews>
  <sheets>
    <sheet name="标价牌" sheetId="15" r:id="rId1"/>
    <sheet name="商业价目表" sheetId="14" r:id="rId2"/>
  </sheets>
  <definedNames>
    <definedName name="_xlnm._FilterDatabase" localSheetId="1" hidden="1">商业价目表!$A$4:$O$4</definedName>
    <definedName name="_xlnm.Print_Area" localSheetId="0">标价牌!$B$1:$H$22</definedName>
    <definedName name="_xlnm.Print_Area" localSheetId="1">商业价目表!$A$1:$M$37</definedName>
  </definedNames>
  <calcPr calcId="125725"/>
</workbook>
</file>

<file path=xl/calcChain.xml><?xml version="1.0" encoding="utf-8"?>
<calcChain xmlns="http://schemas.openxmlformats.org/spreadsheetml/2006/main">
  <c r="A35" i="14"/>
  <c r="K34"/>
  <c r="J34"/>
  <c r="H34"/>
  <c r="G34"/>
  <c r="F34"/>
  <c r="C34"/>
  <c r="J33"/>
  <c r="J32"/>
  <c r="J31"/>
  <c r="J30"/>
  <c r="J29"/>
  <c r="J28"/>
  <c r="J27"/>
  <c r="J26"/>
  <c r="J25"/>
  <c r="J24"/>
  <c r="J23"/>
  <c r="J22"/>
  <c r="J21"/>
  <c r="J20"/>
  <c r="J19"/>
  <c r="J18"/>
  <c r="J17"/>
  <c r="J16"/>
  <c r="J15"/>
  <c r="J14"/>
  <c r="J13"/>
  <c r="J12"/>
  <c r="J11"/>
  <c r="J10"/>
  <c r="J9"/>
  <c r="J8"/>
  <c r="J7"/>
  <c r="J6"/>
  <c r="J5"/>
</calcChain>
</file>

<file path=xl/sharedStrings.xml><?xml version="1.0" encoding="utf-8"?>
<sst xmlns="http://schemas.openxmlformats.org/spreadsheetml/2006/main" count="270" uniqueCount="122">
  <si>
    <t>商品房销售标价牌</t>
  </si>
  <si>
    <t>开发企业名称</t>
  </si>
  <si>
    <t>余姚浙协置业有限公司</t>
  </si>
  <si>
    <t>楼盘名称</t>
  </si>
  <si>
    <t>春澜璟园</t>
  </si>
  <si>
    <t>坐落位置</t>
  </si>
  <si>
    <t>余姚市舜水南路东延（暂名）南侧、东旱门路西侧地块</t>
  </si>
  <si>
    <t>预售许可证号码</t>
  </si>
  <si>
    <t>甬余房预许字（2021）第011号</t>
  </si>
  <si>
    <t>预售许可套数（幢数）</t>
  </si>
  <si>
    <t>住宅398套，商铺29套，车位647个</t>
  </si>
  <si>
    <t>土地性质</t>
  </si>
  <si>
    <t>城镇住宅用地</t>
  </si>
  <si>
    <t>土地使用起止年限</t>
  </si>
  <si>
    <t>容积率</t>
  </si>
  <si>
    <t>建筑结构</t>
  </si>
  <si>
    <t>框剪结构</t>
  </si>
  <si>
    <t>绿化率</t>
  </si>
  <si>
    <t>车位配比率</t>
  </si>
  <si>
    <t>1：1.55</t>
  </si>
  <si>
    <t>装修状况</t>
  </si>
  <si>
    <t>毛坯</t>
  </si>
  <si>
    <t>房屋类型</t>
  </si>
  <si>
    <t>商业</t>
  </si>
  <si>
    <t>房源概况</t>
  </si>
  <si>
    <t>户型</t>
  </si>
  <si>
    <t>/</t>
  </si>
  <si>
    <t>建筑面积</t>
  </si>
  <si>
    <t>1587.78㎡</t>
  </si>
  <si>
    <t>可供销售房屋总套数</t>
  </si>
  <si>
    <t>当期销售推出商品房总套数</t>
  </si>
  <si>
    <t>商铺：29套</t>
  </si>
  <si>
    <t>基础设施配套情况</t>
  </si>
  <si>
    <t>水</t>
  </si>
  <si>
    <t>电</t>
  </si>
  <si>
    <t>燃气</t>
  </si>
  <si>
    <t>供暖</t>
  </si>
  <si>
    <t>通讯</t>
  </si>
  <si>
    <t>电视</t>
  </si>
  <si>
    <t>有</t>
  </si>
  <si>
    <t>无</t>
  </si>
  <si>
    <t>享受优惠折扣条件</t>
  </si>
  <si>
    <t>春澜璟园一批次商铺优惠公示</t>
  </si>
  <si>
    <t>代收代办收费项目和标准(购房者自愿选择)</t>
  </si>
  <si>
    <t>收费项目</t>
  </si>
  <si>
    <t>收费标准</t>
  </si>
  <si>
    <t>收费依据</t>
  </si>
  <si>
    <t>代收费的委托单位名称</t>
  </si>
  <si>
    <t>权证代办费</t>
  </si>
  <si>
    <t>按实收取</t>
  </si>
  <si>
    <t>根据代办公司规定</t>
  </si>
  <si>
    <t>代办公司</t>
  </si>
  <si>
    <t>物业专项维修资金</t>
  </si>
  <si>
    <t>根据相关政策文件规定</t>
  </si>
  <si>
    <t>余姚市住房和城乡建设局</t>
  </si>
  <si>
    <t>契税、印花税、登记费</t>
  </si>
  <si>
    <t>余姚财政局</t>
  </si>
  <si>
    <t>前期物业服务</t>
  </si>
  <si>
    <t>物业服务单位名称</t>
  </si>
  <si>
    <t>服务内容与标准</t>
  </si>
  <si>
    <t>绿城物业服务集团有限公司和余姚绿城物业服务有限公司组成的联合体</t>
  </si>
  <si>
    <t>详见“前期物业管理服务协议”第四条内容</t>
  </si>
  <si>
    <t>1、高层住宅：按建筑面积1-3层每月每平方米2.95元；按建筑面积4-9层每月每平方米3.20元；按建筑面积10层及以上层每月每平方米3.40元；
2、商业：按建筑面积每月每平方米5.00元；
3、地下室部分：地下车位公共设施使用费，每车位每月60元。
4、装修垃圾清运费：业主可以自行委托清运单位清运，也可委托物业清运，如委托物业公司清运的，物业公司按建筑面积住宅5元/平方米收取费用(费用不含砖块、砼等拆除垃圾，发生时另行协商)。</t>
  </si>
  <si>
    <t>前期物业管理服务协议</t>
  </si>
  <si>
    <t>特别提示</t>
  </si>
  <si>
    <t>商品房和车库（车位）、辅房销售的具体标价内容详见价目表或价格手册。价格举报电话：12358</t>
  </si>
  <si>
    <t>填报日期：2021年6月23日</t>
  </si>
  <si>
    <t>商品房销售价目表</t>
  </si>
  <si>
    <t>楼盘名称：春澜璟园（商业）</t>
  </si>
  <si>
    <t>填表日期：2021年6月23日</t>
  </si>
  <si>
    <t>幢号</t>
  </si>
  <si>
    <t>单元</t>
  </si>
  <si>
    <t>室号</t>
  </si>
  <si>
    <t>层高</t>
  </si>
  <si>
    <t>建筑面积（㎡）</t>
  </si>
  <si>
    <t>套内建筑面积（㎡）</t>
  </si>
  <si>
    <t>公摊建筑面积（㎡）</t>
  </si>
  <si>
    <t>计价单位</t>
  </si>
  <si>
    <t>销售单价</t>
  </si>
  <si>
    <t>房屋总价（元）</t>
  </si>
  <si>
    <t>销售状态</t>
  </si>
  <si>
    <t>备注</t>
  </si>
  <si>
    <t>12-1</t>
  </si>
  <si>
    <t>4.15米</t>
  </si>
  <si>
    <t>元/㎡</t>
  </si>
  <si>
    <t>未售</t>
  </si>
  <si>
    <t>12-2</t>
  </si>
  <si>
    <t>12-3</t>
  </si>
  <si>
    <t>12-6</t>
  </si>
  <si>
    <t>12-7</t>
  </si>
  <si>
    <t>13-1</t>
  </si>
  <si>
    <t>3.6米</t>
  </si>
  <si>
    <t>13-2</t>
  </si>
  <si>
    <t>3.7米</t>
  </si>
  <si>
    <t>13-3</t>
  </si>
  <si>
    <t>13-4</t>
  </si>
  <si>
    <t>13-5</t>
  </si>
  <si>
    <t>13-6</t>
  </si>
  <si>
    <t>172号</t>
  </si>
  <si>
    <t>4.05米</t>
  </si>
  <si>
    <t>174号</t>
  </si>
  <si>
    <t>176号</t>
  </si>
  <si>
    <t>178号</t>
  </si>
  <si>
    <t>180号</t>
  </si>
  <si>
    <t>76号</t>
  </si>
  <si>
    <t>4.5米</t>
  </si>
  <si>
    <t>78号</t>
  </si>
  <si>
    <t>80号</t>
  </si>
  <si>
    <t>146号</t>
  </si>
  <si>
    <t>148号</t>
  </si>
  <si>
    <t>150号</t>
  </si>
  <si>
    <t>138号</t>
  </si>
  <si>
    <t>140号</t>
  </si>
  <si>
    <t>142号</t>
  </si>
  <si>
    <t>19-1</t>
  </si>
  <si>
    <t>3.9米</t>
  </si>
  <si>
    <t>19-2</t>
  </si>
  <si>
    <t>19-3</t>
  </si>
  <si>
    <t>19-4</t>
  </si>
  <si>
    <t>合计</t>
  </si>
  <si>
    <t>价格举报电话：12358</t>
  </si>
  <si>
    <t>住宅：49套，车位：118个，商铺：29套</t>
    <phoneticPr fontId="10" type="noConversion"/>
  </si>
</sst>
</file>

<file path=xl/styles.xml><?xml version="1.0" encoding="utf-8"?>
<styleSheet xmlns="http://schemas.openxmlformats.org/spreadsheetml/2006/main">
  <numFmts count="2">
    <numFmt numFmtId="176" formatCode="0_);[Red]\(0\)"/>
    <numFmt numFmtId="177" formatCode="0.00_);[Red]\(0.00\)"/>
  </numFmts>
  <fonts count="11">
    <font>
      <sz val="11"/>
      <color theme="1"/>
      <name val="宋体"/>
      <charset val="134"/>
      <scheme val="minor"/>
    </font>
    <font>
      <sz val="12"/>
      <color theme="1"/>
      <name val="宋体"/>
      <family val="3"/>
      <charset val="134"/>
      <scheme val="minor"/>
    </font>
    <font>
      <b/>
      <sz val="11"/>
      <color theme="1"/>
      <name val="宋体"/>
      <family val="3"/>
      <charset val="134"/>
      <scheme val="minor"/>
    </font>
    <font>
      <b/>
      <sz val="16"/>
      <name val="宋体"/>
      <family val="3"/>
      <charset val="134"/>
    </font>
    <font>
      <b/>
      <sz val="12"/>
      <name val="宋体"/>
      <family val="3"/>
      <charset val="134"/>
    </font>
    <font>
      <b/>
      <sz val="11"/>
      <name val="宋体"/>
      <family val="3"/>
      <charset val="134"/>
    </font>
    <font>
      <sz val="12"/>
      <name val="宋体"/>
      <family val="3"/>
      <charset val="134"/>
    </font>
    <font>
      <sz val="11"/>
      <name val="宋体"/>
      <family val="3"/>
      <charset val="134"/>
    </font>
    <font>
      <b/>
      <sz val="24"/>
      <name val="宋体"/>
      <family val="3"/>
      <charset val="134"/>
    </font>
    <font>
      <sz val="11"/>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3">
    <xf numFmtId="0" fontId="0" fillId="0" borderId="0">
      <alignment vertical="center"/>
    </xf>
    <xf numFmtId="0" fontId="6" fillId="0" borderId="0" applyProtection="0">
      <alignment vertical="center"/>
    </xf>
    <xf numFmtId="0" fontId="9" fillId="0" borderId="0">
      <alignment vertical="center"/>
    </xf>
  </cellStyleXfs>
  <cellXfs count="95">
    <xf numFmtId="0" fontId="0" fillId="0" borderId="0" xfId="0">
      <alignment vertical="center"/>
    </xf>
    <xf numFmtId="0" fontId="0" fillId="2" borderId="0" xfId="0" applyFill="1" applyAlignment="1"/>
    <xf numFmtId="0" fontId="1" fillId="2" borderId="0" xfId="0" applyFont="1" applyFill="1" applyAlignment="1"/>
    <xf numFmtId="0" fontId="2" fillId="2" borderId="0" xfId="0" applyFont="1" applyFill="1" applyAlignment="1">
      <alignment wrapText="1"/>
    </xf>
    <xf numFmtId="0" fontId="1" fillId="2" borderId="0" xfId="0" applyFont="1" applyFill="1" applyAlignment="1">
      <alignment wrapText="1"/>
    </xf>
    <xf numFmtId="0" fontId="1" fillId="2" borderId="0" xfId="0" applyFont="1" applyFill="1" applyAlignment="1">
      <alignment horizontal="center" vertical="center"/>
    </xf>
    <xf numFmtId="0" fontId="1" fillId="2" borderId="0" xfId="0" applyFont="1" applyFill="1">
      <alignment vertical="center"/>
    </xf>
    <xf numFmtId="0" fontId="0" fillId="2" borderId="0" xfId="0" applyFill="1">
      <alignment vertical="center"/>
    </xf>
    <xf numFmtId="0" fontId="0" fillId="2" borderId="0" xfId="0" applyFill="1" applyAlignment="1">
      <alignment horizontal="center" vertical="center"/>
    </xf>
    <xf numFmtId="0" fontId="0" fillId="2" borderId="0" xfId="0" applyFill="1" applyAlignment="1">
      <alignment horizontal="center" vertical="center" wrapText="1"/>
    </xf>
    <xf numFmtId="177" fontId="0" fillId="2" borderId="0" xfId="0" applyNumberFormat="1" applyFill="1">
      <alignment vertical="center"/>
    </xf>
    <xf numFmtId="176" fontId="0" fillId="2" borderId="0" xfId="0" applyNumberFormat="1" applyFill="1">
      <alignment vertical="center"/>
    </xf>
    <xf numFmtId="0" fontId="0" fillId="2" borderId="0" xfId="0" applyFill="1" applyAlignment="1">
      <alignment vertical="center" wrapText="1"/>
    </xf>
    <xf numFmtId="177" fontId="0" fillId="2" borderId="0" xfId="0" applyNumberFormat="1" applyFill="1" applyAlignment="1">
      <alignment horizontal="center" vertical="center"/>
    </xf>
    <xf numFmtId="0" fontId="4" fillId="2" borderId="0" xfId="1" applyNumberFormat="1" applyFont="1" applyFill="1" applyBorder="1" applyAlignment="1">
      <alignment horizontal="center" vertical="center"/>
    </xf>
    <xf numFmtId="0" fontId="4" fillId="2" borderId="0" xfId="1" applyNumberFormat="1" applyFont="1" applyFill="1" applyBorder="1" applyAlignment="1">
      <alignment horizontal="center" vertical="center" wrapText="1"/>
    </xf>
    <xf numFmtId="177" fontId="4" fillId="2" borderId="0" xfId="1" applyNumberFormat="1" applyFont="1" applyFill="1" applyBorder="1" applyAlignment="1">
      <alignment horizontal="center" vertical="center"/>
    </xf>
    <xf numFmtId="0" fontId="5" fillId="2" borderId="1" xfId="1" applyNumberFormat="1" applyFont="1" applyFill="1" applyBorder="1" applyAlignment="1">
      <alignment horizontal="center" vertical="center" wrapText="1"/>
    </xf>
    <xf numFmtId="177" fontId="5" fillId="2" borderId="1" xfId="1"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177" fontId="6" fillId="2" borderId="1" xfId="1" applyNumberFormat="1" applyFont="1" applyFill="1" applyBorder="1" applyAlignment="1">
      <alignment horizontal="center" vertical="center" wrapText="1"/>
    </xf>
    <xf numFmtId="0" fontId="1" fillId="2" borderId="0" xfId="0" applyFont="1" applyFill="1" applyAlignment="1">
      <alignment horizontal="center" vertical="center" wrapText="1"/>
    </xf>
    <xf numFmtId="177" fontId="1" fillId="2" borderId="0" xfId="0" applyNumberFormat="1" applyFont="1" applyFill="1" applyAlignment="1">
      <alignment horizontal="center" vertical="center"/>
    </xf>
    <xf numFmtId="14" fontId="4" fillId="2" borderId="0" xfId="1" applyNumberFormat="1" applyFont="1" applyFill="1" applyBorder="1" applyAlignment="1">
      <alignment horizontal="center" vertical="center"/>
    </xf>
    <xf numFmtId="176" fontId="4" fillId="2" borderId="0" xfId="1" applyNumberFormat="1" applyFont="1" applyFill="1" applyBorder="1" applyAlignment="1">
      <alignment horizontal="center" vertical="center"/>
    </xf>
    <xf numFmtId="176" fontId="5" fillId="2" borderId="1" xfId="1" applyNumberFormat="1" applyFont="1" applyFill="1" applyBorder="1" applyAlignment="1">
      <alignment horizontal="center" vertical="center" wrapText="1"/>
    </xf>
    <xf numFmtId="177" fontId="2" fillId="2" borderId="0" xfId="0" applyNumberFormat="1" applyFont="1" applyFill="1" applyAlignment="1">
      <alignment horizontal="center" vertical="center" wrapText="1"/>
    </xf>
    <xf numFmtId="176" fontId="6" fillId="2" borderId="1" xfId="1" applyNumberFormat="1" applyFont="1" applyFill="1" applyBorder="1" applyAlignment="1">
      <alignment horizontal="center" vertical="center" wrapText="1"/>
    </xf>
    <xf numFmtId="177" fontId="1" fillId="2" borderId="0" xfId="0" applyNumberFormat="1" applyFont="1" applyFill="1" applyAlignment="1">
      <alignment horizontal="center" vertical="center" wrapText="1"/>
    </xf>
    <xf numFmtId="0" fontId="1" fillId="2" borderId="0" xfId="0" applyFont="1" applyFill="1" applyBorder="1" applyAlignment="1">
      <alignment horizontal="center" vertical="center"/>
    </xf>
    <xf numFmtId="176" fontId="1" fillId="2" borderId="0" xfId="0" applyNumberFormat="1" applyFont="1" applyFill="1" applyBorder="1" applyAlignment="1">
      <alignment horizontal="center" vertical="center"/>
    </xf>
    <xf numFmtId="0" fontId="1" fillId="2" borderId="0" xfId="0" applyFont="1" applyFill="1" applyBorder="1" applyAlignment="1">
      <alignment horizontal="center" vertical="center" wrapText="1"/>
    </xf>
    <xf numFmtId="0" fontId="0" fillId="2" borderId="0" xfId="0" applyFill="1" applyBorder="1">
      <alignment vertical="center"/>
    </xf>
    <xf numFmtId="0" fontId="0" fillId="2" borderId="0" xfId="0" applyFill="1" applyBorder="1" applyAlignment="1">
      <alignment horizontal="center"/>
    </xf>
    <xf numFmtId="176" fontId="0" fillId="2" borderId="0" xfId="0" applyNumberFormat="1" applyFill="1" applyBorder="1" applyAlignment="1">
      <alignment horizontal="center"/>
    </xf>
    <xf numFmtId="0" fontId="0" fillId="2" borderId="0" xfId="0" applyFill="1" applyBorder="1" applyAlignment="1">
      <alignment vertical="center" wrapText="1"/>
    </xf>
    <xf numFmtId="0" fontId="7" fillId="0" borderId="0" xfId="0" applyFont="1" applyAlignment="1">
      <alignment wrapText="1"/>
    </xf>
    <xf numFmtId="0" fontId="7" fillId="0" borderId="0" xfId="0" applyFont="1" applyAlignment="1">
      <alignment horizontal="center" vertical="center" wrapText="1"/>
    </xf>
    <xf numFmtId="0" fontId="5" fillId="0" borderId="0" xfId="0" applyFont="1" applyAlignment="1">
      <alignment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16" xfId="0"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5" fillId="0" borderId="20" xfId="0" applyFont="1" applyFill="1" applyBorder="1" applyAlignment="1">
      <alignment horizontal="center" vertical="center" wrapText="1"/>
    </xf>
    <xf numFmtId="0" fontId="5" fillId="0" borderId="0" xfId="0" applyFont="1" applyFill="1" applyAlignment="1">
      <alignment wrapText="1"/>
    </xf>
    <xf numFmtId="0" fontId="7" fillId="0" borderId="0" xfId="0" applyFont="1" applyFill="1" applyAlignment="1">
      <alignment wrapText="1"/>
    </xf>
    <xf numFmtId="0" fontId="8" fillId="0" borderId="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15" xfId="0" applyFill="1" applyBorder="1" applyAlignment="1">
      <alignment horizontal="center" vertical="center" wrapText="1"/>
    </xf>
    <xf numFmtId="31"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0" xfId="0" applyFont="1" applyFill="1" applyAlignment="1">
      <alignment horizontal="right" wrapText="1"/>
    </xf>
    <xf numFmtId="0" fontId="5" fillId="0" borderId="0" xfId="0" applyFont="1" applyFill="1" applyAlignment="1">
      <alignment horizontal="center" wrapText="1"/>
    </xf>
    <xf numFmtId="0" fontId="5" fillId="0" borderId="5" xfId="0" applyFont="1" applyFill="1" applyBorder="1" applyAlignment="1">
      <alignment horizontal="center" vertical="center" wrapText="1"/>
    </xf>
    <xf numFmtId="0" fontId="0" fillId="0" borderId="10" xfId="0" applyFill="1" applyBorder="1" applyAlignment="1">
      <alignment horizontal="center" vertical="center" wrapText="1"/>
    </xf>
    <xf numFmtId="0" fontId="5" fillId="0" borderId="1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3" fillId="0" borderId="0" xfId="0" applyFont="1" applyBorder="1" applyAlignment="1">
      <alignment horizontal="center" vertical="center"/>
    </xf>
    <xf numFmtId="0" fontId="4" fillId="2" borderId="0" xfId="1" applyNumberFormat="1" applyFont="1" applyFill="1" applyBorder="1" applyAlignment="1">
      <alignment horizontal="left" vertical="center"/>
    </xf>
    <xf numFmtId="0" fontId="4" fillId="2" borderId="0" xfId="1" applyNumberFormat="1" applyFont="1" applyFill="1" applyBorder="1" applyAlignment="1">
      <alignment horizontal="left" vertical="center" wrapText="1"/>
    </xf>
    <xf numFmtId="177" fontId="4" fillId="2" borderId="0" xfId="1" applyNumberFormat="1" applyFont="1" applyFill="1" applyBorder="1" applyAlignment="1">
      <alignment horizontal="left" vertical="center"/>
    </xf>
    <xf numFmtId="176" fontId="4" fillId="2" borderId="0" xfId="1" applyNumberFormat="1" applyFont="1" applyFill="1" applyBorder="1" applyAlignment="1">
      <alignment horizontal="left" vertical="center"/>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176" fontId="1" fillId="2" borderId="0" xfId="0" applyNumberFormat="1" applyFont="1" applyFill="1" applyAlignment="1">
      <alignment horizontal="center" vertical="center"/>
    </xf>
    <xf numFmtId="0" fontId="1" fillId="2" borderId="0" xfId="0" applyFont="1" applyFill="1" applyBorder="1" applyAlignment="1">
      <alignment horizontal="center" vertical="center"/>
    </xf>
    <xf numFmtId="176" fontId="1" fillId="0" borderId="0" xfId="0" applyNumberFormat="1" applyFont="1" applyAlignment="1">
      <alignment horizontal="center" vertical="center"/>
    </xf>
    <xf numFmtId="0" fontId="1" fillId="0" borderId="0" xfId="0" applyFont="1" applyAlignment="1">
      <alignment horizontal="center" vertical="center"/>
    </xf>
    <xf numFmtId="0" fontId="0" fillId="2" borderId="0" xfId="0" applyFill="1" applyBorder="1" applyAlignment="1">
      <alignment horizontal="center"/>
    </xf>
    <xf numFmtId="176" fontId="0" fillId="2" borderId="0" xfId="0" applyNumberFormat="1" applyFill="1" applyBorder="1" applyAlignment="1">
      <alignment horizontal="center"/>
    </xf>
  </cellXfs>
  <cellStyles count="3">
    <cellStyle name="常规" xfId="0" builtinId="0"/>
    <cellStyle name="常规 2" xfId="1"/>
    <cellStyle name="常规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H22"/>
  <sheetViews>
    <sheetView tabSelected="1" zoomScale="70" zoomScaleNormal="70" workbookViewId="0">
      <selection activeCell="B1" sqref="B1:H22"/>
    </sheetView>
  </sheetViews>
  <sheetFormatPr defaultColWidth="9" defaultRowHeight="13.5"/>
  <cols>
    <col min="1" max="1" width="1.875" style="36" customWidth="1"/>
    <col min="2" max="2" width="14" style="38" customWidth="1"/>
    <col min="3" max="3" width="10.5" style="36" customWidth="1"/>
    <col min="4" max="4" width="8.75" style="36" customWidth="1"/>
    <col min="5" max="5" width="11.125" style="36" customWidth="1"/>
    <col min="6" max="6" width="16.375" style="36" customWidth="1"/>
    <col min="7" max="7" width="28.5" style="36" customWidth="1"/>
    <col min="8" max="8" width="15.875" style="36" customWidth="1"/>
    <col min="9" max="9" width="9.625" style="36"/>
    <col min="10" max="10" width="15.875" style="36" customWidth="1"/>
    <col min="11" max="11" width="9.625" style="36"/>
    <col min="12" max="12" width="17" style="36" customWidth="1"/>
    <col min="13" max="13" width="9.625" style="36"/>
    <col min="14" max="14" width="12.875" style="36"/>
    <col min="15" max="16384" width="9" style="36"/>
  </cols>
  <sheetData>
    <row r="1" spans="2:8" ht="54" customHeight="1">
      <c r="B1" s="51" t="s">
        <v>0</v>
      </c>
      <c r="C1" s="51"/>
      <c r="D1" s="51"/>
      <c r="E1" s="51"/>
      <c r="F1" s="51"/>
      <c r="G1" s="51"/>
      <c r="H1" s="51"/>
    </row>
    <row r="2" spans="2:8" s="37" customFormat="1" ht="30.75" customHeight="1">
      <c r="B2" s="39" t="s">
        <v>1</v>
      </c>
      <c r="C2" s="52" t="s">
        <v>2</v>
      </c>
      <c r="D2" s="52"/>
      <c r="E2" s="52"/>
      <c r="F2" s="40" t="s">
        <v>3</v>
      </c>
      <c r="G2" s="52" t="s">
        <v>4</v>
      </c>
      <c r="H2" s="53"/>
    </row>
    <row r="3" spans="2:8" s="37" customFormat="1" ht="29.25" customHeight="1">
      <c r="B3" s="73" t="s">
        <v>5</v>
      </c>
      <c r="C3" s="76" t="s">
        <v>6</v>
      </c>
      <c r="D3" s="77"/>
      <c r="E3" s="78"/>
      <c r="F3" s="41" t="s">
        <v>7</v>
      </c>
      <c r="G3" s="54" t="s">
        <v>8</v>
      </c>
      <c r="H3" s="55"/>
    </row>
    <row r="4" spans="2:8" s="37" customFormat="1" ht="32.25" customHeight="1">
      <c r="B4" s="74"/>
      <c r="C4" s="79"/>
      <c r="D4" s="80"/>
      <c r="E4" s="81"/>
      <c r="F4" s="41" t="s">
        <v>9</v>
      </c>
      <c r="G4" s="56" t="s">
        <v>10</v>
      </c>
      <c r="H4" s="57"/>
    </row>
    <row r="5" spans="2:8" s="37" customFormat="1" ht="40.5">
      <c r="B5" s="44" t="s">
        <v>11</v>
      </c>
      <c r="C5" s="42" t="s">
        <v>12</v>
      </c>
      <c r="D5" s="41" t="s">
        <v>13</v>
      </c>
      <c r="E5" s="58">
        <v>69711</v>
      </c>
      <c r="F5" s="54"/>
      <c r="G5" s="41" t="s">
        <v>14</v>
      </c>
      <c r="H5" s="43">
        <v>1.92</v>
      </c>
    </row>
    <row r="6" spans="2:8" s="37" customFormat="1" ht="30.95" customHeight="1">
      <c r="B6" s="44" t="s">
        <v>15</v>
      </c>
      <c r="C6" s="42" t="s">
        <v>16</v>
      </c>
      <c r="D6" s="41" t="s">
        <v>17</v>
      </c>
      <c r="E6" s="45">
        <v>0.3</v>
      </c>
      <c r="F6" s="41" t="s">
        <v>18</v>
      </c>
      <c r="G6" s="59" t="s">
        <v>19</v>
      </c>
      <c r="H6" s="60"/>
    </row>
    <row r="7" spans="2:8" s="37" customFormat="1" ht="28.5" customHeight="1">
      <c r="B7" s="44" t="s">
        <v>20</v>
      </c>
      <c r="C7" s="54" t="s">
        <v>21</v>
      </c>
      <c r="D7" s="54"/>
      <c r="E7" s="54"/>
      <c r="F7" s="41" t="s">
        <v>22</v>
      </c>
      <c r="G7" s="54" t="s">
        <v>23</v>
      </c>
      <c r="H7" s="55"/>
    </row>
    <row r="8" spans="2:8" s="37" customFormat="1" ht="87" customHeight="1">
      <c r="B8" s="75" t="s">
        <v>24</v>
      </c>
      <c r="C8" s="41" t="s">
        <v>25</v>
      </c>
      <c r="D8" s="54" t="s">
        <v>26</v>
      </c>
      <c r="E8" s="54"/>
      <c r="F8" s="41" t="s">
        <v>27</v>
      </c>
      <c r="G8" s="54" t="s">
        <v>28</v>
      </c>
      <c r="H8" s="55"/>
    </row>
    <row r="9" spans="2:8" s="37" customFormat="1" ht="28.5" customHeight="1">
      <c r="B9" s="75"/>
      <c r="C9" s="61" t="s">
        <v>29</v>
      </c>
      <c r="D9" s="61"/>
      <c r="E9" s="54" t="s">
        <v>121</v>
      </c>
      <c r="F9" s="54"/>
      <c r="G9" s="54"/>
      <c r="H9" s="55"/>
    </row>
    <row r="10" spans="2:8" s="37" customFormat="1" ht="28.5" customHeight="1">
      <c r="B10" s="75"/>
      <c r="C10" s="61" t="s">
        <v>30</v>
      </c>
      <c r="D10" s="61"/>
      <c r="E10" s="54" t="s">
        <v>31</v>
      </c>
      <c r="F10" s="54"/>
      <c r="G10" s="54"/>
      <c r="H10" s="55"/>
    </row>
    <row r="11" spans="2:8" s="37" customFormat="1" ht="20.25" customHeight="1">
      <c r="B11" s="75" t="s">
        <v>32</v>
      </c>
      <c r="C11" s="41" t="s">
        <v>33</v>
      </c>
      <c r="D11" s="41" t="s">
        <v>34</v>
      </c>
      <c r="E11" s="41" t="s">
        <v>35</v>
      </c>
      <c r="F11" s="41" t="s">
        <v>36</v>
      </c>
      <c r="G11" s="41" t="s">
        <v>37</v>
      </c>
      <c r="H11" s="46" t="s">
        <v>38</v>
      </c>
    </row>
    <row r="12" spans="2:8" s="37" customFormat="1" ht="20.25" customHeight="1">
      <c r="B12" s="75"/>
      <c r="C12" s="42" t="s">
        <v>39</v>
      </c>
      <c r="D12" s="42" t="s">
        <v>39</v>
      </c>
      <c r="E12" s="42" t="s">
        <v>39</v>
      </c>
      <c r="F12" s="42" t="s">
        <v>40</v>
      </c>
      <c r="G12" s="42" t="s">
        <v>39</v>
      </c>
      <c r="H12" s="43" t="s">
        <v>39</v>
      </c>
    </row>
    <row r="13" spans="2:8" s="37" customFormat="1" ht="33" customHeight="1">
      <c r="B13" s="62" t="s">
        <v>41</v>
      </c>
      <c r="C13" s="63"/>
      <c r="D13" s="56" t="s">
        <v>42</v>
      </c>
      <c r="E13" s="64"/>
      <c r="F13" s="64"/>
      <c r="G13" s="64"/>
      <c r="H13" s="65"/>
    </row>
    <row r="14" spans="2:8" s="37" customFormat="1" ht="33.75" customHeight="1">
      <c r="B14" s="75" t="s">
        <v>43</v>
      </c>
      <c r="C14" s="61" t="s">
        <v>44</v>
      </c>
      <c r="D14" s="61"/>
      <c r="E14" s="61" t="s">
        <v>45</v>
      </c>
      <c r="F14" s="61"/>
      <c r="G14" s="41" t="s">
        <v>46</v>
      </c>
      <c r="H14" s="46" t="s">
        <v>47</v>
      </c>
    </row>
    <row r="15" spans="2:8" s="37" customFormat="1" ht="25.5" customHeight="1">
      <c r="B15" s="75"/>
      <c r="C15" s="66" t="s">
        <v>48</v>
      </c>
      <c r="D15" s="67"/>
      <c r="E15" s="56" t="s">
        <v>49</v>
      </c>
      <c r="F15" s="63"/>
      <c r="G15" s="42" t="s">
        <v>50</v>
      </c>
      <c r="H15" s="43" t="s">
        <v>51</v>
      </c>
    </row>
    <row r="16" spans="2:8" s="37" customFormat="1" ht="33" customHeight="1">
      <c r="B16" s="75"/>
      <c r="C16" s="66" t="s">
        <v>52</v>
      </c>
      <c r="D16" s="67"/>
      <c r="E16" s="56" t="s">
        <v>49</v>
      </c>
      <c r="F16" s="63"/>
      <c r="G16" s="42" t="s">
        <v>53</v>
      </c>
      <c r="H16" s="43" t="s">
        <v>54</v>
      </c>
    </row>
    <row r="17" spans="2:8" s="37" customFormat="1" ht="33" customHeight="1">
      <c r="B17" s="75"/>
      <c r="C17" s="61" t="s">
        <v>55</v>
      </c>
      <c r="D17" s="61"/>
      <c r="E17" s="56" t="s">
        <v>49</v>
      </c>
      <c r="F17" s="63"/>
      <c r="G17" s="42" t="s">
        <v>53</v>
      </c>
      <c r="H17" s="43" t="s">
        <v>56</v>
      </c>
    </row>
    <row r="18" spans="2:8" s="37" customFormat="1" ht="22.5" customHeight="1">
      <c r="B18" s="75" t="s">
        <v>57</v>
      </c>
      <c r="C18" s="61" t="s">
        <v>58</v>
      </c>
      <c r="D18" s="61"/>
      <c r="E18" s="61" t="s">
        <v>59</v>
      </c>
      <c r="F18" s="61"/>
      <c r="G18" s="41" t="s">
        <v>45</v>
      </c>
      <c r="H18" s="46" t="s">
        <v>46</v>
      </c>
    </row>
    <row r="19" spans="2:8" s="37" customFormat="1" ht="216">
      <c r="B19" s="75"/>
      <c r="C19" s="54" t="s">
        <v>60</v>
      </c>
      <c r="D19" s="54"/>
      <c r="E19" s="54" t="s">
        <v>61</v>
      </c>
      <c r="F19" s="54"/>
      <c r="G19" s="47" t="s">
        <v>62</v>
      </c>
      <c r="H19" s="43" t="s">
        <v>63</v>
      </c>
    </row>
    <row r="20" spans="2:8" s="37" customFormat="1">
      <c r="B20" s="48" t="s">
        <v>64</v>
      </c>
      <c r="C20" s="68" t="s">
        <v>65</v>
      </c>
      <c r="D20" s="69"/>
      <c r="E20" s="69"/>
      <c r="F20" s="69"/>
      <c r="G20" s="69"/>
      <c r="H20" s="70"/>
    </row>
    <row r="21" spans="2:8">
      <c r="B21" s="49"/>
      <c r="C21" s="50"/>
      <c r="D21" s="50"/>
      <c r="E21" s="50"/>
      <c r="F21" s="50"/>
      <c r="G21" s="50"/>
      <c r="H21" s="50"/>
    </row>
    <row r="22" spans="2:8">
      <c r="B22" s="49"/>
      <c r="C22" s="50"/>
      <c r="D22" s="50"/>
      <c r="E22" s="71"/>
      <c r="F22" s="71"/>
      <c r="G22" s="72" t="s">
        <v>66</v>
      </c>
      <c r="H22" s="72"/>
    </row>
  </sheetData>
  <mergeCells count="38">
    <mergeCell ref="C20:H20"/>
    <mergeCell ref="E22:F22"/>
    <mergeCell ref="G22:H22"/>
    <mergeCell ref="B3:B4"/>
    <mergeCell ref="B8:B10"/>
    <mergeCell ref="B11:B12"/>
    <mergeCell ref="B14:B17"/>
    <mergeCell ref="B18:B19"/>
    <mergeCell ref="C3:E4"/>
    <mergeCell ref="C17:D17"/>
    <mergeCell ref="E17:F17"/>
    <mergeCell ref="C18:D18"/>
    <mergeCell ref="E18:F18"/>
    <mergeCell ref="C19:D19"/>
    <mergeCell ref="E19:F19"/>
    <mergeCell ref="C14:D14"/>
    <mergeCell ref="E14:F14"/>
    <mergeCell ref="C15:D15"/>
    <mergeCell ref="E15:F15"/>
    <mergeCell ref="C16:D16"/>
    <mergeCell ref="E16:F16"/>
    <mergeCell ref="C9:D9"/>
    <mergeCell ref="E9:H9"/>
    <mergeCell ref="C10:D10"/>
    <mergeCell ref="E10:H10"/>
    <mergeCell ref="B13:C13"/>
    <mergeCell ref="D13:H13"/>
    <mergeCell ref="E5:F5"/>
    <mergeCell ref="G6:H6"/>
    <mergeCell ref="C7:E7"/>
    <mergeCell ref="G7:H7"/>
    <mergeCell ref="D8:E8"/>
    <mergeCell ref="G8:H8"/>
    <mergeCell ref="B1:H1"/>
    <mergeCell ref="C2:E2"/>
    <mergeCell ref="G2:H2"/>
    <mergeCell ref="G3:H3"/>
    <mergeCell ref="G4:H4"/>
  </mergeCells>
  <phoneticPr fontId="10" type="noConversion"/>
  <pageMargins left="0.75" right="0.75" top="1" bottom="1" header="0.5" footer="0.5"/>
  <pageSetup paperSize="9" scale="82"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O39"/>
  <sheetViews>
    <sheetView zoomScale="70" zoomScaleNormal="70" workbookViewId="0">
      <pane ySplit="4" topLeftCell="A5" activePane="bottomLeft" state="frozen"/>
      <selection pane="bottomLeft" activeCell="H19" sqref="H19"/>
    </sheetView>
  </sheetViews>
  <sheetFormatPr defaultColWidth="9" defaultRowHeight="13.5"/>
  <cols>
    <col min="1" max="1" width="7.125" style="8" customWidth="1"/>
    <col min="2" max="2" width="9" style="8" customWidth="1"/>
    <col min="3" max="3" width="11.75" style="7" customWidth="1"/>
    <col min="4" max="4" width="11.75" style="9" customWidth="1"/>
    <col min="5" max="5" width="11.75" style="7" customWidth="1"/>
    <col min="6" max="8" width="12.5" style="10" customWidth="1"/>
    <col min="9" max="9" width="11.75" style="7" customWidth="1"/>
    <col min="10" max="10" width="12.625" style="7" customWidth="1"/>
    <col min="11" max="11" width="10.625" style="11" customWidth="1"/>
    <col min="12" max="12" width="10.875" style="7" customWidth="1"/>
    <col min="13" max="13" width="9.875" style="12" customWidth="1"/>
    <col min="14" max="14" width="11.5" style="7" customWidth="1"/>
    <col min="15" max="15" width="15.5" style="13"/>
    <col min="16" max="16" width="33.5" style="7" customWidth="1"/>
    <col min="17" max="16384" width="9" style="7"/>
  </cols>
  <sheetData>
    <row r="1" spans="1:15" s="1" customFormat="1" ht="20.25">
      <c r="A1" s="82" t="s">
        <v>67</v>
      </c>
      <c r="B1" s="82"/>
      <c r="C1" s="82"/>
      <c r="D1" s="82"/>
      <c r="E1" s="82"/>
      <c r="F1" s="82"/>
      <c r="G1" s="82"/>
      <c r="H1" s="82"/>
      <c r="I1" s="82"/>
      <c r="J1" s="82"/>
      <c r="K1" s="82"/>
      <c r="L1" s="82"/>
      <c r="M1" s="82"/>
      <c r="O1" s="13"/>
    </row>
    <row r="2" spans="1:15" s="2" customFormat="1" ht="14.25">
      <c r="A2" s="83" t="s">
        <v>68</v>
      </c>
      <c r="B2" s="83"/>
      <c r="C2" s="83"/>
      <c r="D2" s="84"/>
      <c r="E2" s="83"/>
      <c r="F2" s="85"/>
      <c r="G2" s="85"/>
      <c r="H2" s="85"/>
      <c r="I2" s="83"/>
      <c r="J2" s="83"/>
      <c r="K2" s="86"/>
      <c r="L2" s="83"/>
      <c r="M2" s="84"/>
      <c r="O2" s="22"/>
    </row>
    <row r="3" spans="1:15" s="2" customFormat="1" ht="14.25">
      <c r="A3" s="14"/>
      <c r="B3" s="14"/>
      <c r="C3" s="14"/>
      <c r="D3" s="15"/>
      <c r="E3" s="14"/>
      <c r="F3" s="16"/>
      <c r="G3" s="16"/>
      <c r="H3" s="16"/>
      <c r="I3" s="14"/>
      <c r="J3" s="23" t="s">
        <v>69</v>
      </c>
      <c r="K3" s="24"/>
      <c r="L3" s="14"/>
      <c r="M3" s="15"/>
      <c r="O3" s="22"/>
    </row>
    <row r="4" spans="1:15" s="3" customFormat="1" ht="27">
      <c r="A4" s="17" t="s">
        <v>70</v>
      </c>
      <c r="B4" s="17" t="s">
        <v>71</v>
      </c>
      <c r="C4" s="17" t="s">
        <v>72</v>
      </c>
      <c r="D4" s="17" t="s">
        <v>73</v>
      </c>
      <c r="E4" s="17" t="s">
        <v>25</v>
      </c>
      <c r="F4" s="18" t="s">
        <v>74</v>
      </c>
      <c r="G4" s="18" t="s">
        <v>75</v>
      </c>
      <c r="H4" s="18" t="s">
        <v>76</v>
      </c>
      <c r="I4" s="17" t="s">
        <v>77</v>
      </c>
      <c r="J4" s="17" t="s">
        <v>78</v>
      </c>
      <c r="K4" s="25" t="s">
        <v>79</v>
      </c>
      <c r="L4" s="17" t="s">
        <v>80</v>
      </c>
      <c r="M4" s="17" t="s">
        <v>81</v>
      </c>
      <c r="O4" s="26"/>
    </row>
    <row r="5" spans="1:15" s="4" customFormat="1" ht="24" customHeight="1">
      <c r="A5" s="19">
        <v>12</v>
      </c>
      <c r="B5" s="19" t="s">
        <v>26</v>
      </c>
      <c r="C5" s="19" t="s">
        <v>82</v>
      </c>
      <c r="D5" s="19" t="s">
        <v>83</v>
      </c>
      <c r="E5" s="19" t="s">
        <v>23</v>
      </c>
      <c r="F5" s="20">
        <v>72.7</v>
      </c>
      <c r="G5" s="20">
        <v>68.290599999999998</v>
      </c>
      <c r="H5" s="20">
        <v>4.4055999999999997</v>
      </c>
      <c r="I5" s="19" t="s">
        <v>84</v>
      </c>
      <c r="J5" s="27">
        <f t="shared" ref="J5:J33" si="0">ROUND(K5/F5,2)</f>
        <v>25200</v>
      </c>
      <c r="K5" s="27">
        <v>1832040</v>
      </c>
      <c r="L5" s="19" t="s">
        <v>85</v>
      </c>
      <c r="M5" s="19"/>
      <c r="N5" s="21"/>
      <c r="O5" s="28"/>
    </row>
    <row r="6" spans="1:15" s="4" customFormat="1" ht="24" customHeight="1">
      <c r="A6" s="19">
        <v>12</v>
      </c>
      <c r="B6" s="19" t="s">
        <v>26</v>
      </c>
      <c r="C6" s="19" t="s">
        <v>86</v>
      </c>
      <c r="D6" s="19" t="s">
        <v>83</v>
      </c>
      <c r="E6" s="19" t="s">
        <v>23</v>
      </c>
      <c r="F6" s="20">
        <v>38.4</v>
      </c>
      <c r="G6" s="20">
        <v>35.741999999999997</v>
      </c>
      <c r="H6" s="20">
        <v>2.6587000000000001</v>
      </c>
      <c r="I6" s="19" t="s">
        <v>84</v>
      </c>
      <c r="J6" s="27">
        <f t="shared" si="0"/>
        <v>45800</v>
      </c>
      <c r="K6" s="27">
        <v>1758720</v>
      </c>
      <c r="L6" s="19" t="s">
        <v>85</v>
      </c>
      <c r="M6" s="19"/>
      <c r="N6" s="21"/>
      <c r="O6" s="28"/>
    </row>
    <row r="7" spans="1:15" s="4" customFormat="1" ht="24" customHeight="1">
      <c r="A7" s="19">
        <v>12</v>
      </c>
      <c r="B7" s="19" t="s">
        <v>26</v>
      </c>
      <c r="C7" s="19" t="s">
        <v>87</v>
      </c>
      <c r="D7" s="19" t="s">
        <v>83</v>
      </c>
      <c r="E7" s="19" t="s">
        <v>23</v>
      </c>
      <c r="F7" s="20">
        <v>52</v>
      </c>
      <c r="G7" s="20">
        <v>48.4026</v>
      </c>
      <c r="H7" s="20">
        <v>3.6004</v>
      </c>
      <c r="I7" s="19" t="s">
        <v>84</v>
      </c>
      <c r="J7" s="27">
        <f t="shared" si="0"/>
        <v>41400</v>
      </c>
      <c r="K7" s="27">
        <v>2152800</v>
      </c>
      <c r="L7" s="19" t="s">
        <v>85</v>
      </c>
      <c r="M7" s="19"/>
      <c r="N7" s="21"/>
      <c r="O7" s="28"/>
    </row>
    <row r="8" spans="1:15" s="4" customFormat="1" ht="24" customHeight="1">
      <c r="A8" s="19">
        <v>12</v>
      </c>
      <c r="B8" s="19" t="s">
        <v>26</v>
      </c>
      <c r="C8" s="19" t="s">
        <v>88</v>
      </c>
      <c r="D8" s="19" t="s">
        <v>83</v>
      </c>
      <c r="E8" s="19" t="s">
        <v>23</v>
      </c>
      <c r="F8" s="20">
        <v>92</v>
      </c>
      <c r="G8" s="20">
        <v>85.630799999999994</v>
      </c>
      <c r="H8" s="20">
        <v>6.3696000000000002</v>
      </c>
      <c r="I8" s="19" t="s">
        <v>84</v>
      </c>
      <c r="J8" s="27">
        <f t="shared" si="0"/>
        <v>32000</v>
      </c>
      <c r="K8" s="27">
        <v>2944000</v>
      </c>
      <c r="L8" s="19" t="s">
        <v>85</v>
      </c>
      <c r="M8" s="19"/>
      <c r="N8" s="21"/>
      <c r="O8" s="28"/>
    </row>
    <row r="9" spans="1:15" s="4" customFormat="1" ht="24" customHeight="1">
      <c r="A9" s="19">
        <v>12</v>
      </c>
      <c r="B9" s="19" t="s">
        <v>26</v>
      </c>
      <c r="C9" s="19" t="s">
        <v>89</v>
      </c>
      <c r="D9" s="19" t="s">
        <v>83</v>
      </c>
      <c r="E9" s="19" t="s">
        <v>23</v>
      </c>
      <c r="F9" s="20">
        <v>43.33</v>
      </c>
      <c r="G9" s="20">
        <v>40.330500000000001</v>
      </c>
      <c r="H9" s="20">
        <v>3</v>
      </c>
      <c r="I9" s="19" t="s">
        <v>84</v>
      </c>
      <c r="J9" s="27">
        <f t="shared" si="0"/>
        <v>41900</v>
      </c>
      <c r="K9" s="27">
        <v>1815527</v>
      </c>
      <c r="L9" s="19" t="s">
        <v>85</v>
      </c>
      <c r="M9" s="19"/>
      <c r="N9" s="21"/>
      <c r="O9" s="28"/>
    </row>
    <row r="10" spans="1:15" s="4" customFormat="1" ht="24" customHeight="1">
      <c r="A10" s="19">
        <v>13</v>
      </c>
      <c r="B10" s="19" t="s">
        <v>26</v>
      </c>
      <c r="C10" s="19" t="s">
        <v>90</v>
      </c>
      <c r="D10" s="19" t="s">
        <v>91</v>
      </c>
      <c r="E10" s="19" t="s">
        <v>23</v>
      </c>
      <c r="F10" s="20">
        <v>59.31</v>
      </c>
      <c r="G10" s="20">
        <v>57.08</v>
      </c>
      <c r="H10" s="20">
        <v>2.2269000000000001</v>
      </c>
      <c r="I10" s="19" t="s">
        <v>84</v>
      </c>
      <c r="J10" s="27">
        <f t="shared" si="0"/>
        <v>29280</v>
      </c>
      <c r="K10" s="27">
        <v>1736597</v>
      </c>
      <c r="L10" s="19" t="s">
        <v>85</v>
      </c>
      <c r="M10" s="19"/>
      <c r="N10" s="21"/>
      <c r="O10" s="28"/>
    </row>
    <row r="11" spans="1:15" s="4" customFormat="1" ht="24" customHeight="1">
      <c r="A11" s="19">
        <v>13</v>
      </c>
      <c r="B11" s="19" t="s">
        <v>26</v>
      </c>
      <c r="C11" s="19" t="s">
        <v>92</v>
      </c>
      <c r="D11" s="19" t="s">
        <v>93</v>
      </c>
      <c r="E11" s="19" t="s">
        <v>23</v>
      </c>
      <c r="F11" s="20">
        <v>108.18</v>
      </c>
      <c r="G11" s="20">
        <v>104.1186</v>
      </c>
      <c r="H11" s="20">
        <v>4.0621</v>
      </c>
      <c r="I11" s="19" t="s">
        <v>84</v>
      </c>
      <c r="J11" s="27">
        <f t="shared" si="0"/>
        <v>15980</v>
      </c>
      <c r="K11" s="27">
        <v>1728716</v>
      </c>
      <c r="L11" s="19" t="s">
        <v>85</v>
      </c>
      <c r="M11" s="19"/>
      <c r="N11" s="21"/>
      <c r="O11" s="28"/>
    </row>
    <row r="12" spans="1:15" s="4" customFormat="1" ht="24" customHeight="1">
      <c r="A12" s="19">
        <v>13</v>
      </c>
      <c r="B12" s="19" t="s">
        <v>26</v>
      </c>
      <c r="C12" s="19" t="s">
        <v>94</v>
      </c>
      <c r="D12" s="19" t="s">
        <v>83</v>
      </c>
      <c r="E12" s="19" t="s">
        <v>23</v>
      </c>
      <c r="F12" s="20">
        <v>22.51</v>
      </c>
      <c r="G12" s="20">
        <v>21.8613</v>
      </c>
      <c r="H12" s="20">
        <v>0.64729999999999999</v>
      </c>
      <c r="I12" s="19" t="s">
        <v>84</v>
      </c>
      <c r="J12" s="27">
        <f t="shared" si="0"/>
        <v>47800</v>
      </c>
      <c r="K12" s="27">
        <v>1075978</v>
      </c>
      <c r="L12" s="19" t="s">
        <v>85</v>
      </c>
      <c r="M12" s="19"/>
      <c r="N12" s="21"/>
      <c r="O12" s="28"/>
    </row>
    <row r="13" spans="1:15" s="4" customFormat="1" ht="24" customHeight="1">
      <c r="A13" s="19">
        <v>13</v>
      </c>
      <c r="B13" s="19" t="s">
        <v>26</v>
      </c>
      <c r="C13" s="19" t="s">
        <v>95</v>
      </c>
      <c r="D13" s="19" t="s">
        <v>83</v>
      </c>
      <c r="E13" s="19" t="s">
        <v>23</v>
      </c>
      <c r="F13" s="20">
        <v>22.51</v>
      </c>
      <c r="G13" s="20">
        <v>21.8613</v>
      </c>
      <c r="H13" s="20">
        <v>0.64729999999999999</v>
      </c>
      <c r="I13" s="19" t="s">
        <v>84</v>
      </c>
      <c r="J13" s="27">
        <f t="shared" si="0"/>
        <v>47900</v>
      </c>
      <c r="K13" s="27">
        <v>1078229</v>
      </c>
      <c r="L13" s="19" t="s">
        <v>85</v>
      </c>
      <c r="M13" s="19"/>
      <c r="N13" s="21"/>
      <c r="O13" s="28"/>
    </row>
    <row r="14" spans="1:15" s="4" customFormat="1" ht="24" customHeight="1">
      <c r="A14" s="19">
        <v>13</v>
      </c>
      <c r="B14" s="19" t="s">
        <v>26</v>
      </c>
      <c r="C14" s="19" t="s">
        <v>96</v>
      </c>
      <c r="D14" s="19" t="s">
        <v>83</v>
      </c>
      <c r="E14" s="19" t="s">
        <v>23</v>
      </c>
      <c r="F14" s="20">
        <v>24.49</v>
      </c>
      <c r="G14" s="20">
        <v>23.781300000000002</v>
      </c>
      <c r="H14" s="20">
        <v>0.70420000000000005</v>
      </c>
      <c r="I14" s="19" t="s">
        <v>84</v>
      </c>
      <c r="J14" s="27">
        <f t="shared" si="0"/>
        <v>48000</v>
      </c>
      <c r="K14" s="27">
        <v>1175520</v>
      </c>
      <c r="L14" s="19" t="s">
        <v>85</v>
      </c>
      <c r="M14" s="19"/>
      <c r="N14" s="21"/>
      <c r="O14" s="28"/>
    </row>
    <row r="15" spans="1:15" s="4" customFormat="1" ht="24" customHeight="1">
      <c r="A15" s="19">
        <v>13</v>
      </c>
      <c r="B15" s="19" t="s">
        <v>26</v>
      </c>
      <c r="C15" s="19" t="s">
        <v>97</v>
      </c>
      <c r="D15" s="19" t="s">
        <v>83</v>
      </c>
      <c r="E15" s="19" t="s">
        <v>23</v>
      </c>
      <c r="F15" s="20">
        <v>30.96</v>
      </c>
      <c r="G15" s="20">
        <v>30.071000000000002</v>
      </c>
      <c r="H15" s="20">
        <v>0.89039999999999997</v>
      </c>
      <c r="I15" s="19" t="s">
        <v>84</v>
      </c>
      <c r="J15" s="27">
        <f t="shared" si="0"/>
        <v>46100</v>
      </c>
      <c r="K15" s="27">
        <v>1427256</v>
      </c>
      <c r="L15" s="19" t="s">
        <v>85</v>
      </c>
      <c r="M15" s="19"/>
      <c r="N15" s="21"/>
      <c r="O15" s="28"/>
    </row>
    <row r="16" spans="1:15" s="4" customFormat="1" ht="24" customHeight="1">
      <c r="A16" s="19">
        <v>17</v>
      </c>
      <c r="B16" s="19" t="s">
        <v>26</v>
      </c>
      <c r="C16" s="19" t="s">
        <v>98</v>
      </c>
      <c r="D16" s="19" t="s">
        <v>99</v>
      </c>
      <c r="E16" s="19" t="s">
        <v>23</v>
      </c>
      <c r="F16" s="20">
        <v>119.76</v>
      </c>
      <c r="G16" s="20">
        <v>112.4156</v>
      </c>
      <c r="H16" s="20">
        <v>7.3432000000000004</v>
      </c>
      <c r="I16" s="19" t="s">
        <v>84</v>
      </c>
      <c r="J16" s="27">
        <f t="shared" si="0"/>
        <v>18080</v>
      </c>
      <c r="K16" s="27">
        <v>2165261</v>
      </c>
      <c r="L16" s="19" t="s">
        <v>85</v>
      </c>
      <c r="M16" s="19"/>
      <c r="N16" s="21"/>
      <c r="O16" s="28"/>
    </row>
    <row r="17" spans="1:15" s="4" customFormat="1" ht="24" customHeight="1">
      <c r="A17" s="19">
        <v>17</v>
      </c>
      <c r="B17" s="19" t="s">
        <v>26</v>
      </c>
      <c r="C17" s="19" t="s">
        <v>100</v>
      </c>
      <c r="D17" s="19" t="s">
        <v>99</v>
      </c>
      <c r="E17" s="19" t="s">
        <v>23</v>
      </c>
      <c r="F17" s="20">
        <v>106.84</v>
      </c>
      <c r="G17" s="20">
        <v>100.2328</v>
      </c>
      <c r="H17" s="20">
        <v>6.6102999999999996</v>
      </c>
      <c r="I17" s="19" t="s">
        <v>84</v>
      </c>
      <c r="J17" s="27">
        <f t="shared" si="0"/>
        <v>20180</v>
      </c>
      <c r="K17" s="27">
        <v>2156031</v>
      </c>
      <c r="L17" s="19" t="s">
        <v>85</v>
      </c>
      <c r="M17" s="19"/>
      <c r="N17" s="21"/>
      <c r="O17" s="28"/>
    </row>
    <row r="18" spans="1:15" s="4" customFormat="1" ht="24" customHeight="1">
      <c r="A18" s="19">
        <v>17</v>
      </c>
      <c r="B18" s="19" t="s">
        <v>26</v>
      </c>
      <c r="C18" s="19" t="s">
        <v>101</v>
      </c>
      <c r="D18" s="19" t="s">
        <v>99</v>
      </c>
      <c r="E18" s="19" t="s">
        <v>23</v>
      </c>
      <c r="F18" s="20">
        <v>65.849999999999994</v>
      </c>
      <c r="G18" s="20">
        <v>61.566800000000001</v>
      </c>
      <c r="H18" s="20">
        <v>4.2843999999999998</v>
      </c>
      <c r="I18" s="19" t="s">
        <v>84</v>
      </c>
      <c r="J18" s="27">
        <f t="shared" si="0"/>
        <v>27780</v>
      </c>
      <c r="K18" s="27">
        <v>1829313</v>
      </c>
      <c r="L18" s="19" t="s">
        <v>85</v>
      </c>
      <c r="M18" s="19"/>
      <c r="N18" s="21"/>
      <c r="O18" s="28"/>
    </row>
    <row r="19" spans="1:15" s="4" customFormat="1" ht="24" customHeight="1">
      <c r="A19" s="19">
        <v>17</v>
      </c>
      <c r="B19" s="19" t="s">
        <v>26</v>
      </c>
      <c r="C19" s="19" t="s">
        <v>102</v>
      </c>
      <c r="D19" s="19" t="s">
        <v>99</v>
      </c>
      <c r="E19" s="19" t="s">
        <v>23</v>
      </c>
      <c r="F19" s="20">
        <v>36.520000000000003</v>
      </c>
      <c r="G19" s="20">
        <v>33.8964</v>
      </c>
      <c r="H19" s="20">
        <v>2.6198999999999999</v>
      </c>
      <c r="I19" s="19" t="s">
        <v>84</v>
      </c>
      <c r="J19" s="27">
        <f t="shared" si="0"/>
        <v>38380.01</v>
      </c>
      <c r="K19" s="27">
        <v>1401638</v>
      </c>
      <c r="L19" s="19" t="s">
        <v>85</v>
      </c>
      <c r="M19" s="19"/>
      <c r="N19" s="21"/>
      <c r="O19" s="28"/>
    </row>
    <row r="20" spans="1:15" s="4" customFormat="1" ht="24" customHeight="1">
      <c r="A20" s="19">
        <v>17</v>
      </c>
      <c r="B20" s="19" t="s">
        <v>26</v>
      </c>
      <c r="C20" s="19" t="s">
        <v>103</v>
      </c>
      <c r="D20" s="19" t="s">
        <v>99</v>
      </c>
      <c r="E20" s="19" t="s">
        <v>23</v>
      </c>
      <c r="F20" s="20">
        <v>36.42</v>
      </c>
      <c r="G20" s="20">
        <v>33.825600000000001</v>
      </c>
      <c r="H20" s="20">
        <v>2.5991</v>
      </c>
      <c r="I20" s="19" t="s">
        <v>84</v>
      </c>
      <c r="J20" s="27">
        <f t="shared" si="0"/>
        <v>43980.01</v>
      </c>
      <c r="K20" s="27">
        <v>1601752</v>
      </c>
      <c r="L20" s="19" t="s">
        <v>85</v>
      </c>
      <c r="M20" s="19"/>
      <c r="N20" s="21"/>
      <c r="O20" s="28"/>
    </row>
    <row r="21" spans="1:15" s="4" customFormat="1" ht="24" customHeight="1">
      <c r="A21" s="19">
        <v>17</v>
      </c>
      <c r="B21" s="19" t="s">
        <v>26</v>
      </c>
      <c r="C21" s="19" t="s">
        <v>104</v>
      </c>
      <c r="D21" s="19" t="s">
        <v>105</v>
      </c>
      <c r="E21" s="19" t="s">
        <v>23</v>
      </c>
      <c r="F21" s="20">
        <v>44.19</v>
      </c>
      <c r="G21" s="20">
        <v>41.686</v>
      </c>
      <c r="H21" s="20">
        <v>2.5076000000000001</v>
      </c>
      <c r="I21" s="19" t="s">
        <v>84</v>
      </c>
      <c r="J21" s="27">
        <f t="shared" si="0"/>
        <v>47900</v>
      </c>
      <c r="K21" s="27">
        <v>2116701</v>
      </c>
      <c r="L21" s="19" t="s">
        <v>85</v>
      </c>
      <c r="M21" s="19"/>
      <c r="N21" s="21"/>
      <c r="O21" s="28"/>
    </row>
    <row r="22" spans="1:15" s="4" customFormat="1" ht="24" customHeight="1">
      <c r="A22" s="19">
        <v>17</v>
      </c>
      <c r="B22" s="19" t="s">
        <v>26</v>
      </c>
      <c r="C22" s="19" t="s">
        <v>106</v>
      </c>
      <c r="D22" s="19" t="s">
        <v>105</v>
      </c>
      <c r="E22" s="19" t="s">
        <v>23</v>
      </c>
      <c r="F22" s="20">
        <v>36.31</v>
      </c>
      <c r="G22" s="20">
        <v>34.250399999999999</v>
      </c>
      <c r="H22" s="20">
        <v>2.0602999999999998</v>
      </c>
      <c r="I22" s="19" t="s">
        <v>84</v>
      </c>
      <c r="J22" s="27">
        <f t="shared" si="0"/>
        <v>50500</v>
      </c>
      <c r="K22" s="27">
        <v>1833655</v>
      </c>
      <c r="L22" s="19" t="s">
        <v>85</v>
      </c>
      <c r="M22" s="19"/>
      <c r="N22" s="21"/>
      <c r="O22" s="28"/>
    </row>
    <row r="23" spans="1:15" s="4" customFormat="1" ht="24" customHeight="1">
      <c r="A23" s="19">
        <v>17</v>
      </c>
      <c r="B23" s="19" t="s">
        <v>26</v>
      </c>
      <c r="C23" s="19" t="s">
        <v>107</v>
      </c>
      <c r="D23" s="19" t="s">
        <v>99</v>
      </c>
      <c r="E23" s="19" t="s">
        <v>23</v>
      </c>
      <c r="F23" s="20">
        <v>93.38</v>
      </c>
      <c r="G23" s="20">
        <v>87.549000000000007</v>
      </c>
      <c r="H23" s="20">
        <v>5.8307000000000002</v>
      </c>
      <c r="I23" s="19" t="s">
        <v>84</v>
      </c>
      <c r="J23" s="27">
        <f t="shared" si="0"/>
        <v>20380</v>
      </c>
      <c r="K23" s="27">
        <v>1903084</v>
      </c>
      <c r="L23" s="19" t="s">
        <v>85</v>
      </c>
      <c r="M23" s="19"/>
      <c r="N23" s="21"/>
      <c r="O23" s="28"/>
    </row>
    <row r="24" spans="1:15" s="4" customFormat="1" ht="24" customHeight="1">
      <c r="A24" s="19">
        <v>18</v>
      </c>
      <c r="B24" s="19" t="s">
        <v>26</v>
      </c>
      <c r="C24" s="19" t="s">
        <v>108</v>
      </c>
      <c r="D24" s="19" t="s">
        <v>105</v>
      </c>
      <c r="E24" s="19" t="s">
        <v>23</v>
      </c>
      <c r="F24" s="20">
        <v>23.49</v>
      </c>
      <c r="G24" s="20">
        <v>22.718</v>
      </c>
      <c r="H24" s="20">
        <v>0.76819999999999999</v>
      </c>
      <c r="I24" s="19" t="s">
        <v>84</v>
      </c>
      <c r="J24" s="27">
        <f t="shared" si="0"/>
        <v>51900</v>
      </c>
      <c r="K24" s="27">
        <v>1219131</v>
      </c>
      <c r="L24" s="19" t="s">
        <v>85</v>
      </c>
      <c r="M24" s="19"/>
      <c r="N24" s="21"/>
      <c r="O24" s="28"/>
    </row>
    <row r="25" spans="1:15" s="4" customFormat="1" ht="24" customHeight="1">
      <c r="A25" s="19">
        <v>18</v>
      </c>
      <c r="B25" s="19" t="s">
        <v>26</v>
      </c>
      <c r="C25" s="19" t="s">
        <v>109</v>
      </c>
      <c r="D25" s="19" t="s">
        <v>105</v>
      </c>
      <c r="E25" s="19" t="s">
        <v>23</v>
      </c>
      <c r="F25" s="20">
        <v>22.66</v>
      </c>
      <c r="G25" s="20">
        <v>21.922499999999999</v>
      </c>
      <c r="H25" s="20">
        <v>0.74129999999999996</v>
      </c>
      <c r="I25" s="19" t="s">
        <v>84</v>
      </c>
      <c r="J25" s="27">
        <f t="shared" si="0"/>
        <v>51600</v>
      </c>
      <c r="K25" s="27">
        <v>1169256</v>
      </c>
      <c r="L25" s="19" t="s">
        <v>85</v>
      </c>
      <c r="M25" s="19"/>
      <c r="N25" s="21"/>
      <c r="O25" s="28"/>
    </row>
    <row r="26" spans="1:15" s="4" customFormat="1" ht="24" customHeight="1">
      <c r="A26" s="19">
        <v>18</v>
      </c>
      <c r="B26" s="19" t="s">
        <v>26</v>
      </c>
      <c r="C26" s="19" t="s">
        <v>110</v>
      </c>
      <c r="D26" s="19" t="s">
        <v>105</v>
      </c>
      <c r="E26" s="19" t="s">
        <v>23</v>
      </c>
      <c r="F26" s="20">
        <v>29.57</v>
      </c>
      <c r="G26" s="20">
        <v>28.6005</v>
      </c>
      <c r="H26" s="20">
        <v>0.96709999999999996</v>
      </c>
      <c r="I26" s="19" t="s">
        <v>84</v>
      </c>
      <c r="J26" s="27">
        <f t="shared" si="0"/>
        <v>50500</v>
      </c>
      <c r="K26" s="27">
        <v>1493285</v>
      </c>
      <c r="L26" s="19" t="s">
        <v>85</v>
      </c>
      <c r="M26" s="19"/>
      <c r="N26" s="21"/>
      <c r="O26" s="28"/>
    </row>
    <row r="27" spans="1:15" s="4" customFormat="1" ht="24" customHeight="1">
      <c r="A27" s="19">
        <v>19</v>
      </c>
      <c r="B27" s="19" t="s">
        <v>26</v>
      </c>
      <c r="C27" s="19" t="s">
        <v>111</v>
      </c>
      <c r="D27" s="19" t="s">
        <v>99</v>
      </c>
      <c r="E27" s="19" t="s">
        <v>23</v>
      </c>
      <c r="F27" s="20">
        <v>73.739999999999995</v>
      </c>
      <c r="G27" s="20">
        <v>69.11</v>
      </c>
      <c r="H27" s="20">
        <v>4.6315999999999997</v>
      </c>
      <c r="I27" s="19" t="s">
        <v>84</v>
      </c>
      <c r="J27" s="27">
        <f t="shared" si="0"/>
        <v>35780</v>
      </c>
      <c r="K27" s="27">
        <v>2638417</v>
      </c>
      <c r="L27" s="19" t="s">
        <v>85</v>
      </c>
      <c r="M27" s="19"/>
      <c r="N27" s="21"/>
      <c r="O27" s="28"/>
    </row>
    <row r="28" spans="1:15" s="4" customFormat="1" ht="24" customHeight="1">
      <c r="A28" s="19">
        <v>19</v>
      </c>
      <c r="B28" s="19" t="s">
        <v>26</v>
      </c>
      <c r="C28" s="19" t="s">
        <v>112</v>
      </c>
      <c r="D28" s="19" t="s">
        <v>99</v>
      </c>
      <c r="E28" s="19" t="s">
        <v>23</v>
      </c>
      <c r="F28" s="20">
        <v>55.11</v>
      </c>
      <c r="G28" s="20">
        <v>51.507599999999996</v>
      </c>
      <c r="H28" s="20">
        <v>3.6030000000000002</v>
      </c>
      <c r="I28" s="19" t="s">
        <v>84</v>
      </c>
      <c r="J28" s="27">
        <f t="shared" si="0"/>
        <v>39680</v>
      </c>
      <c r="K28" s="27">
        <v>2186765</v>
      </c>
      <c r="L28" s="19" t="s">
        <v>85</v>
      </c>
      <c r="M28" s="19"/>
      <c r="N28" s="21"/>
      <c r="O28" s="28"/>
    </row>
    <row r="29" spans="1:15" s="4" customFormat="1" ht="24" customHeight="1">
      <c r="A29" s="19">
        <v>19</v>
      </c>
      <c r="B29" s="19" t="s">
        <v>26</v>
      </c>
      <c r="C29" s="19" t="s">
        <v>113</v>
      </c>
      <c r="D29" s="19" t="s">
        <v>99</v>
      </c>
      <c r="E29" s="19" t="s">
        <v>23</v>
      </c>
      <c r="F29" s="20">
        <v>55.28</v>
      </c>
      <c r="G29" s="20">
        <v>51.6676</v>
      </c>
      <c r="H29" s="20">
        <v>3.6122999999999998</v>
      </c>
      <c r="I29" s="19" t="s">
        <v>84</v>
      </c>
      <c r="J29" s="27">
        <f t="shared" si="0"/>
        <v>39579.99</v>
      </c>
      <c r="K29" s="27">
        <v>2187982</v>
      </c>
      <c r="L29" s="19" t="s">
        <v>85</v>
      </c>
      <c r="M29" s="19"/>
      <c r="N29" s="21"/>
      <c r="O29" s="28"/>
    </row>
    <row r="30" spans="1:15" s="4" customFormat="1" ht="24" customHeight="1">
      <c r="A30" s="19">
        <v>19</v>
      </c>
      <c r="B30" s="19" t="s">
        <v>26</v>
      </c>
      <c r="C30" s="19" t="s">
        <v>114</v>
      </c>
      <c r="D30" s="19" t="s">
        <v>115</v>
      </c>
      <c r="E30" s="19" t="s">
        <v>23</v>
      </c>
      <c r="F30" s="20">
        <v>59.11</v>
      </c>
      <c r="G30" s="20">
        <v>55.85</v>
      </c>
      <c r="H30" s="20">
        <v>3.2639999999999998</v>
      </c>
      <c r="I30" s="19" t="s">
        <v>84</v>
      </c>
      <c r="J30" s="27">
        <f t="shared" si="0"/>
        <v>30680</v>
      </c>
      <c r="K30" s="27">
        <v>1813495</v>
      </c>
      <c r="L30" s="19" t="s">
        <v>85</v>
      </c>
      <c r="M30" s="19"/>
      <c r="N30" s="21"/>
      <c r="O30" s="28"/>
    </row>
    <row r="31" spans="1:15" s="4" customFormat="1" ht="24" customHeight="1">
      <c r="A31" s="19">
        <v>19</v>
      </c>
      <c r="B31" s="19" t="s">
        <v>26</v>
      </c>
      <c r="C31" s="19" t="s">
        <v>116</v>
      </c>
      <c r="D31" s="19" t="s">
        <v>83</v>
      </c>
      <c r="E31" s="19" t="s">
        <v>23</v>
      </c>
      <c r="F31" s="20">
        <v>62.52</v>
      </c>
      <c r="G31" s="20">
        <v>58.408000000000001</v>
      </c>
      <c r="H31" s="20">
        <v>4.1074000000000002</v>
      </c>
      <c r="I31" s="19" t="s">
        <v>84</v>
      </c>
      <c r="J31" s="27">
        <f t="shared" si="0"/>
        <v>39300</v>
      </c>
      <c r="K31" s="27">
        <v>2457036</v>
      </c>
      <c r="L31" s="19" t="s">
        <v>85</v>
      </c>
      <c r="M31" s="19"/>
      <c r="N31" s="21"/>
      <c r="O31" s="28"/>
    </row>
    <row r="32" spans="1:15" s="4" customFormat="1" ht="24" customHeight="1">
      <c r="A32" s="19">
        <v>19</v>
      </c>
      <c r="B32" s="19" t="s">
        <v>26</v>
      </c>
      <c r="C32" s="19" t="s">
        <v>117</v>
      </c>
      <c r="D32" s="19" t="s">
        <v>83</v>
      </c>
      <c r="E32" s="19" t="s">
        <v>23</v>
      </c>
      <c r="F32" s="20">
        <v>43.95</v>
      </c>
      <c r="G32" s="20">
        <v>41.0578</v>
      </c>
      <c r="H32" s="20">
        <v>2.8874</v>
      </c>
      <c r="I32" s="19" t="s">
        <v>84</v>
      </c>
      <c r="J32" s="27">
        <f t="shared" si="0"/>
        <v>43200</v>
      </c>
      <c r="K32" s="27">
        <v>1898640</v>
      </c>
      <c r="L32" s="19" t="s">
        <v>85</v>
      </c>
      <c r="M32" s="19"/>
      <c r="N32" s="21"/>
      <c r="O32" s="28"/>
    </row>
    <row r="33" spans="1:15" s="4" customFormat="1" ht="24" customHeight="1">
      <c r="A33" s="19">
        <v>19</v>
      </c>
      <c r="B33" s="19" t="s">
        <v>26</v>
      </c>
      <c r="C33" s="19" t="s">
        <v>118</v>
      </c>
      <c r="D33" s="19" t="s">
        <v>83</v>
      </c>
      <c r="E33" s="19" t="s">
        <v>23</v>
      </c>
      <c r="F33" s="20">
        <v>56.69</v>
      </c>
      <c r="G33" s="20">
        <v>52.965800000000002</v>
      </c>
      <c r="H33" s="20">
        <v>3.7248000000000001</v>
      </c>
      <c r="I33" s="19" t="s">
        <v>84</v>
      </c>
      <c r="J33" s="27">
        <f t="shared" si="0"/>
        <v>41100</v>
      </c>
      <c r="K33" s="27">
        <v>2329959</v>
      </c>
      <c r="L33" s="19" t="s">
        <v>85</v>
      </c>
      <c r="M33" s="19"/>
      <c r="N33" s="21"/>
      <c r="O33" s="28"/>
    </row>
    <row r="34" spans="1:15" s="4" customFormat="1" ht="24" customHeight="1">
      <c r="A34" s="19" t="s">
        <v>119</v>
      </c>
      <c r="B34" s="19"/>
      <c r="C34" s="19">
        <f>COUNTA(C5:C33)</f>
        <v>29</v>
      </c>
      <c r="D34" s="19"/>
      <c r="E34" s="19"/>
      <c r="F34" s="19">
        <f>ROUND(SUM(F5:F33),2)</f>
        <v>1587.78</v>
      </c>
      <c r="G34" s="20">
        <f>SUM(G5:G33)</f>
        <v>1496.4004</v>
      </c>
      <c r="H34" s="20">
        <f>SUM(H5:H33)</f>
        <v>91.375100000000003</v>
      </c>
      <c r="I34" s="19" t="s">
        <v>84</v>
      </c>
      <c r="J34" s="27">
        <f>ROUND(K34/F34,0)</f>
        <v>33460</v>
      </c>
      <c r="K34" s="19">
        <f>SUM(K5:K33)</f>
        <v>53126784</v>
      </c>
      <c r="L34" s="19"/>
      <c r="M34" s="19"/>
      <c r="N34" s="21"/>
      <c r="O34" s="28"/>
    </row>
    <row r="35" spans="1:15" s="5" customFormat="1" ht="24" customHeight="1">
      <c r="A35" s="87" t="str">
        <f>"本表报备房源总套数"&amp;C34&amp;"套，总面积"&amp;F34&amp;"㎡，总价"&amp;K34&amp;"元，均单价"&amp;J34&amp;"元/㎡。"</f>
        <v>本表报备房源总套数29套，总面积1587.78㎡，总价53126784元，均单价33460元/㎡。</v>
      </c>
      <c r="B35" s="87"/>
      <c r="C35" s="87"/>
      <c r="D35" s="88"/>
      <c r="E35" s="87"/>
      <c r="F35" s="87"/>
      <c r="G35" s="87"/>
      <c r="H35" s="87"/>
      <c r="I35" s="87"/>
      <c r="J35" s="87"/>
      <c r="K35" s="89"/>
      <c r="L35" s="87"/>
      <c r="M35" s="88"/>
      <c r="N35" s="21"/>
      <c r="O35" s="22"/>
    </row>
    <row r="36" spans="1:15" s="6" customFormat="1" ht="24" customHeight="1">
      <c r="A36" s="5"/>
      <c r="B36" s="5"/>
      <c r="C36" s="5"/>
      <c r="D36" s="21"/>
      <c r="E36" s="5"/>
      <c r="F36" s="22"/>
      <c r="G36" s="22"/>
      <c r="H36" s="22"/>
      <c r="I36" s="29"/>
      <c r="J36" s="29"/>
      <c r="K36" s="30"/>
      <c r="L36" s="29"/>
      <c r="M36" s="31"/>
      <c r="O36" s="22"/>
    </row>
    <row r="37" spans="1:15" s="6" customFormat="1" ht="24" customHeight="1">
      <c r="A37" s="5"/>
      <c r="B37" s="5"/>
      <c r="C37" s="5"/>
      <c r="D37" s="21"/>
      <c r="E37" s="5"/>
      <c r="F37" s="22"/>
      <c r="G37" s="22"/>
      <c r="H37" s="22"/>
      <c r="I37" s="29"/>
      <c r="J37" s="90" t="s">
        <v>120</v>
      </c>
      <c r="K37" s="91"/>
      <c r="L37" s="92"/>
      <c r="M37" s="31"/>
      <c r="O37" s="22"/>
    </row>
    <row r="38" spans="1:15" ht="24" customHeight="1">
      <c r="I38" s="32"/>
      <c r="J38" s="33"/>
      <c r="K38" s="34"/>
      <c r="L38" s="33"/>
      <c r="M38" s="35"/>
    </row>
    <row r="39" spans="1:15">
      <c r="I39" s="32"/>
      <c r="J39" s="93"/>
      <c r="K39" s="94"/>
      <c r="L39" s="93"/>
      <c r="M39" s="35"/>
    </row>
  </sheetData>
  <mergeCells count="5">
    <mergeCell ref="A1:M1"/>
    <mergeCell ref="A2:M2"/>
    <mergeCell ref="A35:M35"/>
    <mergeCell ref="J37:L37"/>
    <mergeCell ref="J39:L39"/>
  </mergeCells>
  <phoneticPr fontId="10" type="noConversion"/>
  <pageMargins left="0.75" right="0.75" top="1" bottom="1" header="0.5" footer="0.5"/>
  <pageSetup paperSize="9" scale="60"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标价牌</vt:lpstr>
      <vt:lpstr>商业价目表</vt:lpstr>
      <vt:lpstr>标价牌!Print_Area</vt:lpstr>
      <vt:lpstr>商业价目表!Print_Area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fgj</cp:lastModifiedBy>
  <dcterms:created xsi:type="dcterms:W3CDTF">2006-09-13T11:21:00Z</dcterms:created>
  <dcterms:modified xsi:type="dcterms:W3CDTF">2021-06-25T04:01:30Z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ED6B59A8DC0943CDB0CA38B9863B35E0</vt:lpwstr>
  </property>
</Properties>
</file>